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.ed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56" i="2"/>
  <c r="G48" l="1"/>
  <c r="G9"/>
  <c r="G11"/>
  <c r="G51"/>
  <c r="G60"/>
  <c r="G29"/>
  <c r="G79"/>
  <c r="G70"/>
  <c r="G54"/>
  <c r="G41"/>
  <c r="G37"/>
  <c r="G18"/>
  <c r="G17"/>
  <c r="G47"/>
  <c r="G19"/>
  <c r="G84"/>
  <c r="G62"/>
  <c r="G28"/>
  <c r="G36"/>
  <c r="G67"/>
  <c r="G8"/>
  <c r="G7"/>
  <c r="G40"/>
  <c r="G33"/>
  <c r="G45"/>
  <c r="G96"/>
  <c r="G6"/>
  <c r="G92"/>
  <c r="G64"/>
  <c r="G61"/>
  <c r="G42"/>
  <c r="G5"/>
  <c r="G78"/>
  <c r="G35"/>
  <c r="G98"/>
  <c r="G53"/>
  <c r="G10"/>
  <c r="G52"/>
  <c r="G3"/>
  <c r="G23"/>
  <c r="G44"/>
  <c r="G49"/>
  <c r="G94"/>
  <c r="G22"/>
  <c r="G25"/>
  <c r="G97"/>
  <c r="G31"/>
  <c r="G83"/>
  <c r="G80"/>
  <c r="G39"/>
  <c r="G13"/>
  <c r="G16"/>
  <c r="G87"/>
  <c r="G32"/>
  <c r="G38"/>
  <c r="G81"/>
  <c r="G12"/>
  <c r="G50"/>
  <c r="G100"/>
  <c r="G27"/>
  <c r="G69"/>
  <c r="G24"/>
  <c r="G57"/>
  <c r="G99"/>
  <c r="G85"/>
  <c r="G101"/>
  <c r="G86"/>
  <c r="G77"/>
  <c r="G20"/>
  <c r="G58"/>
  <c r="G66"/>
  <c r="G14"/>
  <c r="G68"/>
  <c r="G93"/>
  <c r="G43"/>
  <c r="G89"/>
  <c r="G4"/>
  <c r="G82"/>
  <c r="G30"/>
  <c r="G55"/>
  <c r="G91"/>
  <c r="G71"/>
  <c r="G75"/>
  <c r="G34"/>
  <c r="G21"/>
  <c r="G65"/>
  <c r="G88"/>
  <c r="G95"/>
</calcChain>
</file>

<file path=xl/sharedStrings.xml><?xml version="1.0" encoding="utf-8"?>
<sst xmlns="http://schemas.openxmlformats.org/spreadsheetml/2006/main" count="509" uniqueCount="267">
  <si>
    <t>RAMANDEEP KAUR</t>
  </si>
  <si>
    <t>F</t>
  </si>
  <si>
    <t>SC</t>
  </si>
  <si>
    <t>GEN</t>
  </si>
  <si>
    <t>M</t>
  </si>
  <si>
    <t>BC</t>
  </si>
  <si>
    <t>SANTOSH</t>
  </si>
  <si>
    <t>MADHU BALA</t>
  </si>
  <si>
    <t>GURNAM SINGH</t>
  </si>
  <si>
    <t>GURPREET KAUR</t>
  </si>
  <si>
    <t>PARAMJEET KAUR</t>
  </si>
  <si>
    <t>AMANDEEP KAUR</t>
  </si>
  <si>
    <t>POOJA RANI</t>
  </si>
  <si>
    <t>GURMEET KAUR</t>
  </si>
  <si>
    <t>ROOP SINGH</t>
  </si>
  <si>
    <t>SUMITRA BAI</t>
  </si>
  <si>
    <t>SUKHDEEP KAUR</t>
  </si>
  <si>
    <t>PRIYANKA RANI</t>
  </si>
  <si>
    <t>RAJ RANI</t>
  </si>
  <si>
    <t>JOGINDER SINGH</t>
  </si>
  <si>
    <t>JEETO BAI</t>
  </si>
  <si>
    <t>DARSHAN SINGH</t>
  </si>
  <si>
    <t>MANPREET KAUR</t>
  </si>
  <si>
    <t>SIMRAN</t>
  </si>
  <si>
    <t>VEENA RANI</t>
  </si>
  <si>
    <t>IQBAL CHAND</t>
  </si>
  <si>
    <t>KRISHNA RANI</t>
  </si>
  <si>
    <t>PARWINDER SINGH</t>
  </si>
  <si>
    <t>SANTOSH RANI</t>
  </si>
  <si>
    <t>KAILASH RANI</t>
  </si>
  <si>
    <t>SAROJ RANI</t>
  </si>
  <si>
    <t>GURDEEP SINGH</t>
  </si>
  <si>
    <t>HARJEET KAUR</t>
  </si>
  <si>
    <t>SEEMA RANI</t>
  </si>
  <si>
    <t>KULDEEP KAUR</t>
  </si>
  <si>
    <t>MANJEET KAUR</t>
  </si>
  <si>
    <t>GURBACHAN SINGH</t>
  </si>
  <si>
    <t>KULWANT SINGH</t>
  </si>
  <si>
    <t>GURPREET SINGH</t>
  </si>
  <si>
    <t>OBC</t>
  </si>
  <si>
    <t>JARNAIL SINGH</t>
  </si>
  <si>
    <t>SR. NO.</t>
  </si>
  <si>
    <t>Candidate Name</t>
  </si>
  <si>
    <t>Father Name</t>
  </si>
  <si>
    <t>Mother Name</t>
  </si>
  <si>
    <t>Gender (M/F/O)</t>
  </si>
  <si>
    <t>Category Name</t>
  </si>
  <si>
    <t>Graduation Percentage</t>
  </si>
  <si>
    <t>Date of Admission (dd/MM/yyyy)</t>
  </si>
  <si>
    <t>SHAM SINGH</t>
  </si>
  <si>
    <t>SARABJEET KAUR</t>
  </si>
  <si>
    <t>BHAJAN KAUR</t>
  </si>
  <si>
    <t>PARVEEN SINGH</t>
  </si>
  <si>
    <t>SUBASH CHANDER</t>
  </si>
  <si>
    <t>DEEPIKA</t>
  </si>
  <si>
    <t>ASHOK KUMAR</t>
  </si>
  <si>
    <t>SHAM LATA</t>
  </si>
  <si>
    <t>HIMANI</t>
  </si>
  <si>
    <t>DAVINDER CHAWLA</t>
  </si>
  <si>
    <t>RITA CHAWLA</t>
  </si>
  <si>
    <t>RAJWINDER KAUR</t>
  </si>
  <si>
    <t>PRIYA RANI</t>
  </si>
  <si>
    <t>KULJEET KAUR</t>
  </si>
  <si>
    <t>SHILPA RANI</t>
  </si>
  <si>
    <t>PREM KUMAR</t>
  </si>
  <si>
    <t>RAJNISH RANI</t>
  </si>
  <si>
    <t>SATPAL CHAND</t>
  </si>
  <si>
    <t>PARKASH RANI</t>
  </si>
  <si>
    <t>BC/OBC</t>
  </si>
  <si>
    <t>MEHAK RANI</t>
  </si>
  <si>
    <t>YOGESH KUMAR</t>
  </si>
  <si>
    <t>NEERAJ RANI</t>
  </si>
  <si>
    <t>HARIOM</t>
  </si>
  <si>
    <t>ANIL KUMAR</t>
  </si>
  <si>
    <t>RENU BANSAL</t>
  </si>
  <si>
    <t>JAIKISHAN BANSAL</t>
  </si>
  <si>
    <t>MANJU BANSAL</t>
  </si>
  <si>
    <t>MALOOK SINGH</t>
  </si>
  <si>
    <t>MANJIT KAUR</t>
  </si>
  <si>
    <t>SURJEET SINGH</t>
  </si>
  <si>
    <t>KIRAN RANI</t>
  </si>
  <si>
    <t xml:space="preserve">MANGA SINGH </t>
  </si>
  <si>
    <t>JOGINDER KAUR</t>
  </si>
  <si>
    <t>SHIV SHARMA</t>
  </si>
  <si>
    <t>SURESH SHARMA</t>
  </si>
  <si>
    <t>SUREKHA RANI</t>
  </si>
  <si>
    <t>ROOP CHAND</t>
  </si>
  <si>
    <t>JASWINDER SINGH</t>
  </si>
  <si>
    <t>BALWINDER SINGH</t>
  </si>
  <si>
    <t>BALVIR SINGH</t>
  </si>
  <si>
    <t>SURINDER KAUR</t>
  </si>
  <si>
    <t>PARVINDER SINGH</t>
  </si>
  <si>
    <t>VAZIR SINGH</t>
  </si>
  <si>
    <t>ASHA RANI</t>
  </si>
  <si>
    <t>NAVJOT KAUR</t>
  </si>
  <si>
    <t>CHIMAN SINGH</t>
  </si>
  <si>
    <t>DAVINDER KAUR</t>
  </si>
  <si>
    <t>SUKHWINDER SINGH</t>
  </si>
  <si>
    <t>RAJKIRAN KAUR</t>
  </si>
  <si>
    <t>NEELAM RANI</t>
  </si>
  <si>
    <t>NIHALA BAI</t>
  </si>
  <si>
    <t>RAM KRISHAN SINGH</t>
  </si>
  <si>
    <t>JASVEER KAUR</t>
  </si>
  <si>
    <t>SAJAN SINGH</t>
  </si>
  <si>
    <t>SUMITRA</t>
  </si>
  <si>
    <t>WILSON</t>
  </si>
  <si>
    <t>MATHEW</t>
  </si>
  <si>
    <t>MARGRATE</t>
  </si>
  <si>
    <t>RUBBAL</t>
  </si>
  <si>
    <t>NARESH KUMAR</t>
  </si>
  <si>
    <t>SONU RANI</t>
  </si>
  <si>
    <t>VAISHALI</t>
  </si>
  <si>
    <t>HANSRAJ</t>
  </si>
  <si>
    <t>KIRAN NAGPAL</t>
  </si>
  <si>
    <t xml:space="preserve">NAVJOT   </t>
  </si>
  <si>
    <t>KARAMJIT KAUR</t>
  </si>
  <si>
    <t>PRABHJEET SINGH</t>
  </si>
  <si>
    <t>OM PARKASH</t>
  </si>
  <si>
    <t>SAWARNA RANI</t>
  </si>
  <si>
    <t>GURSIMRAN KAUR</t>
  </si>
  <si>
    <t>SARABJEET SINGH</t>
  </si>
  <si>
    <t>JEET SINGH</t>
  </si>
  <si>
    <t>MAHIMA MOOND</t>
  </si>
  <si>
    <t>MADAN LAL MOOND</t>
  </si>
  <si>
    <t>VINOD DEVI</t>
  </si>
  <si>
    <t>ARYAN ARORA</t>
  </si>
  <si>
    <t>ASHWANI KUMAR</t>
  </si>
  <si>
    <t>VARINDER KAUR</t>
  </si>
  <si>
    <t>RASHI DAWER</t>
  </si>
  <si>
    <t>RAJESH DAWER</t>
  </si>
  <si>
    <t>AARTI DAWER</t>
  </si>
  <si>
    <t>JUGPREET SINGH</t>
  </si>
  <si>
    <t>GURDIAL SINGH</t>
  </si>
  <si>
    <t>MANJINDER KAUR</t>
  </si>
  <si>
    <t>HARJINDER SINGH</t>
  </si>
  <si>
    <t>MADAN SINGH</t>
  </si>
  <si>
    <t>MAHINDER BAI</t>
  </si>
  <si>
    <t>SANJEEV KUMAR</t>
  </si>
  <si>
    <t>SURJEET KAUR</t>
  </si>
  <si>
    <t>CHARANJEET KAUR</t>
  </si>
  <si>
    <t>RAMESH KUMAR</t>
  </si>
  <si>
    <t>JUGINDER SINGH</t>
  </si>
  <si>
    <t>SANTO BIBI</t>
  </si>
  <si>
    <t>BAGICH SINGH</t>
  </si>
  <si>
    <t>PARKASH KAUR</t>
  </si>
  <si>
    <t>JUGRAJ SINGH</t>
  </si>
  <si>
    <t>KASHMIR KAUR</t>
  </si>
  <si>
    <t>RANJEET SINGH</t>
  </si>
  <si>
    <t>KARNAIL SINGH</t>
  </si>
  <si>
    <t>SOMA RANI</t>
  </si>
  <si>
    <t>RINKEY</t>
  </si>
  <si>
    <t>SATPAL</t>
  </si>
  <si>
    <t>SAROJ BALA</t>
  </si>
  <si>
    <t>HARISH</t>
  </si>
  <si>
    <t>TANIYA DHAWAN</t>
  </si>
  <si>
    <t>SURINDER SINGH</t>
  </si>
  <si>
    <t>MANDEEP KAUR</t>
  </si>
  <si>
    <t>GURDIP SINGH</t>
  </si>
  <si>
    <t>BALJINDER KAUR</t>
  </si>
  <si>
    <t>GAURI SHANKAR</t>
  </si>
  <si>
    <t>DEV RAJ</t>
  </si>
  <si>
    <t>GORKHI</t>
  </si>
  <si>
    <t>SIMERJEET KAUR</t>
  </si>
  <si>
    <t>JAGTAR SINGH</t>
  </si>
  <si>
    <t>BIMLA RANI</t>
  </si>
  <si>
    <t>LOVEPREET CHOUHAN</t>
  </si>
  <si>
    <t>IQBAL CHOUHAN</t>
  </si>
  <si>
    <t>VEENA CHOUHAN</t>
  </si>
  <si>
    <t>KIRTI SANEY</t>
  </si>
  <si>
    <t>JAGDISH SANEY</t>
  </si>
  <si>
    <t>VEENA SANEY</t>
  </si>
  <si>
    <t>RAJNI BALA</t>
  </si>
  <si>
    <t>SATISH KUMAR</t>
  </si>
  <si>
    <t>SURJIT SINGH</t>
  </si>
  <si>
    <t>AKHIL</t>
  </si>
  <si>
    <t xml:space="preserve">ASHWANI  </t>
  </si>
  <si>
    <t>ANISHA</t>
  </si>
  <si>
    <t>MANJIT RANI</t>
  </si>
  <si>
    <t>SUCHA SINGH</t>
  </si>
  <si>
    <t>AMRIT PAL</t>
  </si>
  <si>
    <t>MALKIT SINGH</t>
  </si>
  <si>
    <t>MAHINDER KAUR</t>
  </si>
  <si>
    <t>NIRMAL KAUR</t>
  </si>
  <si>
    <t>TERSEM LAL</t>
  </si>
  <si>
    <t>MAHIL SINGH</t>
  </si>
  <si>
    <t>AMARJEET KAUR</t>
  </si>
  <si>
    <t>SURJIT KAUR</t>
  </si>
  <si>
    <t>BAGICHA SINGH</t>
  </si>
  <si>
    <t>SHELLO BIBI</t>
  </si>
  <si>
    <t>NIRVAIR SINGH</t>
  </si>
  <si>
    <t>JEETO BIBI</t>
  </si>
  <si>
    <t>KANWALJEET</t>
  </si>
  <si>
    <t>GURMEET SINGH</t>
  </si>
  <si>
    <t>LALO BAI</t>
  </si>
  <si>
    <t>NEETU RANI</t>
  </si>
  <si>
    <t>TEHAL SINGH</t>
  </si>
  <si>
    <t xml:space="preserve">MUKHTIARO </t>
  </si>
  <si>
    <t>PARVEEN RANI</t>
  </si>
  <si>
    <t>MOHAN SINGH</t>
  </si>
  <si>
    <t>SHIMMU RANI</t>
  </si>
  <si>
    <t>DEVI DAYAL</t>
  </si>
  <si>
    <t>RANI</t>
  </si>
  <si>
    <t>AMAR  SINGH</t>
  </si>
  <si>
    <t>BAKHSISH SINGH</t>
  </si>
  <si>
    <t>SONU</t>
  </si>
  <si>
    <t>TULSI DAS</t>
  </si>
  <si>
    <t xml:space="preserve">KRISHNA  </t>
  </si>
  <si>
    <t>KULBIR SINGH</t>
  </si>
  <si>
    <t>MANGAL SINGH</t>
  </si>
  <si>
    <t>SWARAN KAUR</t>
  </si>
  <si>
    <t>DESA SINGH</t>
  </si>
  <si>
    <t>CHHINDRE KAUR</t>
  </si>
  <si>
    <t>JYOTI</t>
  </si>
  <si>
    <t xml:space="preserve">SULOCHANA </t>
  </si>
  <si>
    <t>RANO BIBI</t>
  </si>
  <si>
    <t>AMARJEET SINGH</t>
  </si>
  <si>
    <t>BALWANT KAUR</t>
  </si>
  <si>
    <t xml:space="preserve">SUMITRA BAI </t>
  </si>
  <si>
    <t>GURWINDER SINGH</t>
  </si>
  <si>
    <t>GURDEEP KAUR</t>
  </si>
  <si>
    <t>PALLAVI WADHAWAN</t>
  </si>
  <si>
    <t>MAGINDERJEET SINGH</t>
  </si>
  <si>
    <t>RAJ KUMARI</t>
  </si>
  <si>
    <t>ROHIT KUMAR</t>
  </si>
  <si>
    <t>RAM NARESH</t>
  </si>
  <si>
    <t>SHAKUNTLA DEVI</t>
  </si>
  <si>
    <t>CHHINDERPAL SINGH</t>
  </si>
  <si>
    <t>SHEELAN RANI</t>
  </si>
  <si>
    <t>HARDEEP SINGH</t>
  </si>
  <si>
    <t>CHHANT SINGH</t>
  </si>
  <si>
    <t>SURJIT SINHG</t>
  </si>
  <si>
    <t>SIKANDER SINGH</t>
  </si>
  <si>
    <t>KASHMIR SINGH</t>
  </si>
  <si>
    <t>SUMITRA KAUR</t>
  </si>
  <si>
    <t>CHHINDER PAL SINGH</t>
  </si>
  <si>
    <t>RAVINDER KAUR</t>
  </si>
  <si>
    <t>KAJAL SINGH</t>
  </si>
  <si>
    <t>SWARAN SINGH</t>
  </si>
  <si>
    <t>JANGIR SINGH</t>
  </si>
  <si>
    <t>MANPREET SINGH</t>
  </si>
  <si>
    <t>MAKHAN SINGH</t>
  </si>
  <si>
    <t>KASHMEER KAUR</t>
  </si>
  <si>
    <t xml:space="preserve"> M</t>
  </si>
  <si>
    <t>PRITAM SINGH</t>
  </si>
  <si>
    <t>GURDAYAL SINGH</t>
  </si>
  <si>
    <t>BOORH SINGH</t>
  </si>
  <si>
    <t>SUMITRA RANI</t>
  </si>
  <si>
    <t>CGPA 7.44</t>
  </si>
  <si>
    <t>RAMANDEEP SINGH</t>
  </si>
  <si>
    <t>ASHOK SINGH</t>
  </si>
  <si>
    <t>HARBHAJAN SINGH</t>
  </si>
  <si>
    <t>BANTO</t>
  </si>
  <si>
    <t>LAKHWINDER SINGH</t>
  </si>
  <si>
    <t>AMRITA PAL KAUR</t>
  </si>
  <si>
    <t>PARMINDER SINGH</t>
  </si>
  <si>
    <t>BEANT KAUR</t>
  </si>
  <si>
    <t>MAL SINGH</t>
  </si>
  <si>
    <t>SHEELO RANI</t>
  </si>
  <si>
    <t>AJAY</t>
  </si>
  <si>
    <t>CHAMAN LAL</t>
  </si>
  <si>
    <t>GANGA DEVA</t>
  </si>
  <si>
    <t>LAKHPAT RAI</t>
  </si>
  <si>
    <t xml:space="preserve">BHAGAT SINGH </t>
  </si>
  <si>
    <t>JEETO DEVI</t>
  </si>
  <si>
    <t>NAVDEEP SINGH</t>
  </si>
  <si>
    <t>SURINDER PAL SINGH</t>
  </si>
  <si>
    <t>RUPINDER KAUR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</si>
</sst>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topLeftCell="A85" workbookViewId="0">
      <selection activeCell="L4" sqref="L4"/>
    </sheetView>
  </sheetViews>
  <sheetFormatPr defaultRowHeight="15"/>
  <cols>
    <col min="2" max="2" width="14.42578125" customWidth="1"/>
    <col min="3" max="3" width="16.42578125" customWidth="1"/>
    <col min="4" max="4" width="13.28515625" customWidth="1"/>
    <col min="6" max="6" width="15.5703125" customWidth="1"/>
    <col min="7" max="7" width="16" customWidth="1"/>
    <col min="8" max="8" width="16.7109375" customWidth="1"/>
  </cols>
  <sheetData>
    <row r="1" spans="1:8" ht="45">
      <c r="A1" s="6" t="s">
        <v>41</v>
      </c>
      <c r="B1" s="2" t="s">
        <v>42</v>
      </c>
      <c r="C1" s="2" t="s">
        <v>43</v>
      </c>
      <c r="D1" s="2" t="s">
        <v>44</v>
      </c>
      <c r="E1" s="6" t="s">
        <v>45</v>
      </c>
      <c r="F1" s="6" t="s">
        <v>46</v>
      </c>
      <c r="G1" s="6" t="s">
        <v>47</v>
      </c>
      <c r="H1" s="6" t="s">
        <v>48</v>
      </c>
    </row>
    <row r="2" spans="1:8">
      <c r="A2" s="4">
        <v>1</v>
      </c>
      <c r="B2" s="1" t="s">
        <v>258</v>
      </c>
      <c r="C2" s="1" t="s">
        <v>259</v>
      </c>
      <c r="D2" s="1" t="s">
        <v>260</v>
      </c>
      <c r="E2" s="4" t="s">
        <v>4</v>
      </c>
      <c r="F2" s="4" t="s">
        <v>2</v>
      </c>
      <c r="G2" s="11">
        <v>76.75</v>
      </c>
      <c r="H2" s="5">
        <v>44224</v>
      </c>
    </row>
    <row r="3" spans="1:8">
      <c r="A3" s="4">
        <v>2</v>
      </c>
      <c r="B3" s="1" t="s">
        <v>174</v>
      </c>
      <c r="C3" s="1" t="s">
        <v>175</v>
      </c>
      <c r="D3" s="1" t="s">
        <v>176</v>
      </c>
      <c r="E3" s="4" t="s">
        <v>4</v>
      </c>
      <c r="F3" s="4" t="s">
        <v>3</v>
      </c>
      <c r="G3" s="11">
        <f>1288/2400*100</f>
        <v>53.666666666666664</v>
      </c>
      <c r="H3" s="5">
        <v>44224</v>
      </c>
    </row>
    <row r="4" spans="1:8" ht="30">
      <c r="A4" s="4">
        <v>3</v>
      </c>
      <c r="B4" s="1" t="s">
        <v>11</v>
      </c>
      <c r="C4" s="1" t="s">
        <v>77</v>
      </c>
      <c r="D4" s="1" t="s">
        <v>78</v>
      </c>
      <c r="E4" s="4" t="s">
        <v>1</v>
      </c>
      <c r="F4" s="4" t="s">
        <v>2</v>
      </c>
      <c r="G4" s="11">
        <f>1540/2400*100</f>
        <v>64.166666666666671</v>
      </c>
      <c r="H4" s="5">
        <v>44212</v>
      </c>
    </row>
    <row r="5" spans="1:8" ht="30">
      <c r="A5" s="6">
        <v>4</v>
      </c>
      <c r="B5" s="2" t="s">
        <v>11</v>
      </c>
      <c r="C5" s="2" t="s">
        <v>189</v>
      </c>
      <c r="D5" s="2" t="s">
        <v>190</v>
      </c>
      <c r="E5" s="6" t="s">
        <v>1</v>
      </c>
      <c r="F5" s="6" t="s">
        <v>2</v>
      </c>
      <c r="G5" s="12">
        <f>2760/3900*100</f>
        <v>70.769230769230774</v>
      </c>
      <c r="H5" s="8">
        <v>44224</v>
      </c>
    </row>
    <row r="6" spans="1:8">
      <c r="A6" s="4">
        <v>5</v>
      </c>
      <c r="B6" s="1" t="s">
        <v>202</v>
      </c>
      <c r="C6" s="1" t="s">
        <v>203</v>
      </c>
      <c r="D6" s="1" t="s">
        <v>18</v>
      </c>
      <c r="E6" s="4" t="s">
        <v>4</v>
      </c>
      <c r="F6" s="4" t="s">
        <v>2</v>
      </c>
      <c r="G6" s="11">
        <f>1479/2400*100</f>
        <v>61.625</v>
      </c>
      <c r="H6" s="5">
        <v>44224</v>
      </c>
    </row>
    <row r="7" spans="1:8" ht="30">
      <c r="A7" s="10">
        <v>6</v>
      </c>
      <c r="B7" s="1" t="s">
        <v>215</v>
      </c>
      <c r="C7" s="1" t="s">
        <v>40</v>
      </c>
      <c r="D7" s="1" t="s">
        <v>216</v>
      </c>
      <c r="E7" s="4" t="s">
        <v>4</v>
      </c>
      <c r="F7" s="4" t="s">
        <v>2</v>
      </c>
      <c r="G7" s="11">
        <f>1177/2000*100</f>
        <v>58.85</v>
      </c>
      <c r="H7" s="5">
        <v>44224</v>
      </c>
    </row>
    <row r="8" spans="1:8" ht="30">
      <c r="A8" s="4">
        <v>7</v>
      </c>
      <c r="B8" s="1" t="s">
        <v>215</v>
      </c>
      <c r="C8" s="1" t="s">
        <v>173</v>
      </c>
      <c r="D8" s="1" t="s">
        <v>217</v>
      </c>
      <c r="E8" s="4" t="s">
        <v>4</v>
      </c>
      <c r="F8" s="4" t="s">
        <v>3</v>
      </c>
      <c r="G8" s="11">
        <f>2164/3700*100</f>
        <v>58.486486486486491</v>
      </c>
      <c r="H8" s="5">
        <v>44224</v>
      </c>
    </row>
    <row r="9" spans="1:8" ht="30">
      <c r="A9" s="4">
        <v>8</v>
      </c>
      <c r="B9" s="1" t="s">
        <v>215</v>
      </c>
      <c r="C9" s="1" t="s">
        <v>256</v>
      </c>
      <c r="D9" s="1" t="s">
        <v>257</v>
      </c>
      <c r="E9" s="4" t="s">
        <v>4</v>
      </c>
      <c r="F9" s="4" t="s">
        <v>2</v>
      </c>
      <c r="G9" s="11">
        <f>1145/2000*100</f>
        <v>57.25</v>
      </c>
      <c r="H9" s="5">
        <v>44224</v>
      </c>
    </row>
    <row r="10" spans="1:8" ht="30">
      <c r="A10" s="4">
        <v>9</v>
      </c>
      <c r="B10" s="1" t="s">
        <v>179</v>
      </c>
      <c r="C10" s="1" t="s">
        <v>180</v>
      </c>
      <c r="D10" s="1" t="s">
        <v>181</v>
      </c>
      <c r="E10" s="4" t="s">
        <v>1</v>
      </c>
      <c r="F10" s="4" t="s">
        <v>2</v>
      </c>
      <c r="G10" s="11">
        <f>1498/2400*100</f>
        <v>62.416666666666664</v>
      </c>
      <c r="H10" s="5">
        <v>44224</v>
      </c>
    </row>
    <row r="11" spans="1:8" ht="30">
      <c r="A11" s="4">
        <v>10</v>
      </c>
      <c r="B11" s="1" t="s">
        <v>253</v>
      </c>
      <c r="C11" s="1" t="s">
        <v>254</v>
      </c>
      <c r="D11" s="1" t="s">
        <v>255</v>
      </c>
      <c r="E11" s="4" t="s">
        <v>1</v>
      </c>
      <c r="F11" s="4" t="s">
        <v>3</v>
      </c>
      <c r="G11" s="11">
        <f>950/1900*100</f>
        <v>50</v>
      </c>
      <c r="H11" s="5">
        <v>44224</v>
      </c>
    </row>
    <row r="12" spans="1:8" ht="30">
      <c r="A12" s="4">
        <v>11</v>
      </c>
      <c r="B12" s="1" t="s">
        <v>125</v>
      </c>
      <c r="C12" s="1" t="s">
        <v>126</v>
      </c>
      <c r="D12" s="1" t="s">
        <v>127</v>
      </c>
      <c r="E12" s="4" t="s">
        <v>4</v>
      </c>
      <c r="F12" s="4" t="s">
        <v>3</v>
      </c>
      <c r="G12" s="11">
        <f>1464/2000*100</f>
        <v>73.2</v>
      </c>
      <c r="H12" s="5">
        <v>44223</v>
      </c>
    </row>
    <row r="13" spans="1:8" ht="30">
      <c r="A13" s="4">
        <v>12</v>
      </c>
      <c r="B13" s="1" t="s">
        <v>143</v>
      </c>
      <c r="C13" s="1" t="s">
        <v>21</v>
      </c>
      <c r="D13" s="1" t="s">
        <v>144</v>
      </c>
      <c r="E13" s="4" t="s">
        <v>4</v>
      </c>
      <c r="F13" s="4" t="s">
        <v>2</v>
      </c>
      <c r="G13" s="11">
        <f>1245/2400*100</f>
        <v>51.875000000000007</v>
      </c>
      <c r="H13" s="5">
        <v>44224</v>
      </c>
    </row>
    <row r="14" spans="1:8" ht="30">
      <c r="A14" s="6">
        <v>13</v>
      </c>
      <c r="B14" s="1" t="s">
        <v>88</v>
      </c>
      <c r="C14" s="1" t="s">
        <v>89</v>
      </c>
      <c r="D14" s="1" t="s">
        <v>90</v>
      </c>
      <c r="E14" s="4" t="s">
        <v>4</v>
      </c>
      <c r="F14" s="4" t="s">
        <v>2</v>
      </c>
      <c r="G14" s="11">
        <f>1295/2400*100</f>
        <v>53.958333333333329</v>
      </c>
      <c r="H14" s="5">
        <v>44224</v>
      </c>
    </row>
    <row r="15" spans="1:8" ht="30">
      <c r="A15" s="4">
        <v>14</v>
      </c>
      <c r="B15" s="1" t="s">
        <v>245</v>
      </c>
      <c r="C15" s="1" t="s">
        <v>184</v>
      </c>
      <c r="D15" s="1" t="s">
        <v>246</v>
      </c>
      <c r="E15" s="4" t="s">
        <v>4</v>
      </c>
      <c r="F15" s="4" t="s">
        <v>2</v>
      </c>
      <c r="G15" s="11" t="s">
        <v>247</v>
      </c>
      <c r="H15" s="5">
        <v>44224</v>
      </c>
    </row>
    <row r="16" spans="1:8" ht="30">
      <c r="A16" s="10">
        <v>15</v>
      </c>
      <c r="B16" s="1" t="s">
        <v>139</v>
      </c>
      <c r="C16" s="1" t="s">
        <v>140</v>
      </c>
      <c r="D16" s="1" t="s">
        <v>35</v>
      </c>
      <c r="E16" s="4" t="s">
        <v>1</v>
      </c>
      <c r="F16" s="4" t="s">
        <v>2</v>
      </c>
      <c r="G16" s="11">
        <f>1473/2400*100</f>
        <v>61.375</v>
      </c>
      <c r="H16" s="5">
        <v>44224</v>
      </c>
    </row>
    <row r="17" spans="1:8" ht="30">
      <c r="A17" s="4">
        <v>16</v>
      </c>
      <c r="B17" s="1" t="s">
        <v>229</v>
      </c>
      <c r="C17" s="1" t="s">
        <v>230</v>
      </c>
      <c r="D17" s="1" t="s">
        <v>144</v>
      </c>
      <c r="E17" s="4" t="s">
        <v>4</v>
      </c>
      <c r="F17" s="4" t="s">
        <v>2</v>
      </c>
      <c r="G17" s="11">
        <f>1658/2400*100</f>
        <v>69.083333333333329</v>
      </c>
      <c r="H17" s="5">
        <v>44224</v>
      </c>
    </row>
    <row r="18" spans="1:8" ht="30">
      <c r="A18" s="4">
        <v>17</v>
      </c>
      <c r="B18" s="1" t="s">
        <v>234</v>
      </c>
      <c r="C18" s="1" t="s">
        <v>210</v>
      </c>
      <c r="D18" s="1" t="s">
        <v>185</v>
      </c>
      <c r="E18" s="4" t="s">
        <v>4</v>
      </c>
      <c r="F18" s="4" t="s">
        <v>2</v>
      </c>
      <c r="G18" s="11">
        <f>1202/2400*100</f>
        <v>50.083333333333336</v>
      </c>
      <c r="H18" s="5">
        <v>44224</v>
      </c>
    </row>
    <row r="19" spans="1:8" ht="30">
      <c r="A19" s="4">
        <v>18</v>
      </c>
      <c r="B19" s="1" t="s">
        <v>226</v>
      </c>
      <c r="C19" s="1" t="s">
        <v>79</v>
      </c>
      <c r="D19" s="1" t="s">
        <v>227</v>
      </c>
      <c r="E19" s="4" t="s">
        <v>4</v>
      </c>
      <c r="F19" s="4" t="s">
        <v>2</v>
      </c>
      <c r="G19" s="13">
        <f>1210/1600*100</f>
        <v>75.625</v>
      </c>
      <c r="H19" s="5">
        <v>44224</v>
      </c>
    </row>
    <row r="20" spans="1:8" ht="30">
      <c r="A20" s="4">
        <v>19</v>
      </c>
      <c r="B20" s="1" t="s">
        <v>96</v>
      </c>
      <c r="C20" s="1" t="s">
        <v>97</v>
      </c>
      <c r="D20" s="1" t="s">
        <v>98</v>
      </c>
      <c r="E20" s="4" t="s">
        <v>1</v>
      </c>
      <c r="F20" s="4" t="s">
        <v>2</v>
      </c>
      <c r="G20" s="11">
        <f>1633/2400*100</f>
        <v>68.041666666666671</v>
      </c>
      <c r="H20" s="5">
        <v>44224</v>
      </c>
    </row>
    <row r="21" spans="1:8">
      <c r="A21" s="4">
        <v>20</v>
      </c>
      <c r="B21" s="1" t="s">
        <v>54</v>
      </c>
      <c r="C21" s="1" t="s">
        <v>55</v>
      </c>
      <c r="D21" s="1" t="s">
        <v>56</v>
      </c>
      <c r="E21" s="4" t="s">
        <v>1</v>
      </c>
      <c r="F21" s="4" t="s">
        <v>3</v>
      </c>
      <c r="G21" s="11">
        <f>1747/2550*100</f>
        <v>68.509803921568619</v>
      </c>
      <c r="H21" s="5">
        <v>44188</v>
      </c>
    </row>
    <row r="22" spans="1:8" ht="30">
      <c r="A22" s="4">
        <v>21</v>
      </c>
      <c r="B22" s="1" t="s">
        <v>159</v>
      </c>
      <c r="C22" s="1" t="s">
        <v>160</v>
      </c>
      <c r="D22" s="1" t="s">
        <v>161</v>
      </c>
      <c r="E22" s="4" t="s">
        <v>4</v>
      </c>
      <c r="F22" s="4" t="s">
        <v>3</v>
      </c>
      <c r="G22" s="13">
        <f>350/552*100</f>
        <v>63.405797101449281</v>
      </c>
      <c r="H22" s="5">
        <v>44223</v>
      </c>
    </row>
    <row r="23" spans="1:8" ht="30">
      <c r="A23" s="6">
        <v>22</v>
      </c>
      <c r="B23" s="1" t="s">
        <v>13</v>
      </c>
      <c r="C23" s="1" t="s">
        <v>173</v>
      </c>
      <c r="D23" s="1" t="s">
        <v>15</v>
      </c>
      <c r="E23" s="4" t="s">
        <v>1</v>
      </c>
      <c r="F23" s="4" t="s">
        <v>2</v>
      </c>
      <c r="G23" s="11">
        <f>1986/3700*100</f>
        <v>53.67567567567567</v>
      </c>
      <c r="H23" s="5">
        <v>44224</v>
      </c>
    </row>
    <row r="24" spans="1:8" ht="30">
      <c r="A24" s="4">
        <v>23</v>
      </c>
      <c r="B24" s="1" t="s">
        <v>9</v>
      </c>
      <c r="C24" s="1" t="s">
        <v>88</v>
      </c>
      <c r="D24" s="1" t="s">
        <v>115</v>
      </c>
      <c r="E24" s="4" t="s">
        <v>1</v>
      </c>
      <c r="F24" s="4" t="s">
        <v>3</v>
      </c>
      <c r="G24" s="11">
        <f>1615/2000*100</f>
        <v>80.75</v>
      </c>
      <c r="H24" s="5">
        <v>44223</v>
      </c>
    </row>
    <row r="25" spans="1:8" ht="30">
      <c r="A25" s="10">
        <v>24</v>
      </c>
      <c r="B25" s="1" t="s">
        <v>9</v>
      </c>
      <c r="C25" s="1" t="s">
        <v>157</v>
      </c>
      <c r="D25" s="1" t="s">
        <v>158</v>
      </c>
      <c r="E25" s="4" t="s">
        <v>1</v>
      </c>
      <c r="F25" s="4" t="s">
        <v>2</v>
      </c>
      <c r="G25" s="11">
        <f>1299/2400*100</f>
        <v>54.125</v>
      </c>
      <c r="H25" s="5">
        <v>44224</v>
      </c>
    </row>
    <row r="26" spans="1:8" ht="21" customHeight="1">
      <c r="A26" s="4">
        <v>25</v>
      </c>
      <c r="B26" s="1" t="s">
        <v>38</v>
      </c>
      <c r="C26" s="1" t="s">
        <v>141</v>
      </c>
      <c r="D26" s="1" t="s">
        <v>142</v>
      </c>
      <c r="E26" s="4" t="s">
        <v>4</v>
      </c>
      <c r="F26" s="4" t="s">
        <v>2</v>
      </c>
      <c r="G26" s="11">
        <v>47.97</v>
      </c>
      <c r="H26" s="5">
        <v>44224</v>
      </c>
    </row>
    <row r="27" spans="1:8" ht="21.75" customHeight="1">
      <c r="A27" s="4">
        <v>26</v>
      </c>
      <c r="B27" s="1" t="s">
        <v>119</v>
      </c>
      <c r="C27" s="1" t="s">
        <v>120</v>
      </c>
      <c r="D27" s="1" t="s">
        <v>10</v>
      </c>
      <c r="E27" s="4" t="s">
        <v>1</v>
      </c>
      <c r="F27" s="4" t="s">
        <v>3</v>
      </c>
      <c r="G27" s="11">
        <f>1749/2400*100</f>
        <v>72.875</v>
      </c>
      <c r="H27" s="5">
        <v>44223</v>
      </c>
    </row>
    <row r="28" spans="1:8" ht="30">
      <c r="A28" s="4">
        <v>27</v>
      </c>
      <c r="B28" s="1" t="s">
        <v>218</v>
      </c>
      <c r="C28" s="1" t="s">
        <v>36</v>
      </c>
      <c r="D28" s="1" t="s">
        <v>219</v>
      </c>
      <c r="E28" s="4" t="s">
        <v>4</v>
      </c>
      <c r="F28" s="4" t="s">
        <v>2</v>
      </c>
      <c r="G28" s="11">
        <f>1200/2400*100</f>
        <v>50</v>
      </c>
      <c r="H28" s="5">
        <v>44224</v>
      </c>
    </row>
    <row r="29" spans="1:8" ht="30">
      <c r="A29" s="4">
        <v>28</v>
      </c>
      <c r="B29" s="1" t="s">
        <v>250</v>
      </c>
      <c r="C29" s="1" t="s">
        <v>40</v>
      </c>
      <c r="D29" s="1" t="s">
        <v>20</v>
      </c>
      <c r="E29" s="4" t="s">
        <v>4</v>
      </c>
      <c r="F29" s="4" t="s">
        <v>2</v>
      </c>
      <c r="G29" s="11">
        <f>2404/2850*100</f>
        <v>84.350877192982452</v>
      </c>
      <c r="H29" s="5">
        <v>44224</v>
      </c>
    </row>
    <row r="30" spans="1:8">
      <c r="A30" s="4">
        <v>29</v>
      </c>
      <c r="B30" s="1" t="s">
        <v>72</v>
      </c>
      <c r="C30" s="1" t="s">
        <v>73</v>
      </c>
      <c r="D30" s="1" t="s">
        <v>33</v>
      </c>
      <c r="E30" s="4" t="s">
        <v>4</v>
      </c>
      <c r="F30" s="4" t="s">
        <v>3</v>
      </c>
      <c r="G30" s="11">
        <f>1347/2400*100</f>
        <v>56.125</v>
      </c>
      <c r="H30" s="5">
        <v>44211</v>
      </c>
    </row>
    <row r="31" spans="1:8">
      <c r="A31" s="4">
        <v>30</v>
      </c>
      <c r="B31" s="1" t="s">
        <v>153</v>
      </c>
      <c r="C31" s="1" t="s">
        <v>151</v>
      </c>
      <c r="D31" s="1" t="s">
        <v>152</v>
      </c>
      <c r="E31" s="4" t="s">
        <v>4</v>
      </c>
      <c r="F31" s="4" t="s">
        <v>3</v>
      </c>
      <c r="G31" s="11">
        <f>1241/2000*100</f>
        <v>62.050000000000004</v>
      </c>
      <c r="H31" s="5">
        <v>44223</v>
      </c>
    </row>
    <row r="32" spans="1:8" ht="30">
      <c r="A32" s="6">
        <v>31</v>
      </c>
      <c r="B32" s="1" t="s">
        <v>134</v>
      </c>
      <c r="C32" s="1" t="s">
        <v>135</v>
      </c>
      <c r="D32" s="1" t="s">
        <v>136</v>
      </c>
      <c r="E32" s="4" t="s">
        <v>4</v>
      </c>
      <c r="F32" s="4" t="s">
        <v>2</v>
      </c>
      <c r="G32" s="13">
        <f>1625/2500*100</f>
        <v>65</v>
      </c>
      <c r="H32" s="5">
        <v>44224</v>
      </c>
    </row>
    <row r="33" spans="1:8" ht="30">
      <c r="A33" s="4">
        <v>32</v>
      </c>
      <c r="B33" s="1" t="s">
        <v>134</v>
      </c>
      <c r="C33" s="1" t="s">
        <v>210</v>
      </c>
      <c r="D33" s="1" t="s">
        <v>26</v>
      </c>
      <c r="E33" s="4" t="s">
        <v>4</v>
      </c>
      <c r="F33" s="4" t="s">
        <v>2</v>
      </c>
      <c r="G33" s="11">
        <f>1296/2400*100</f>
        <v>54</v>
      </c>
      <c r="H33" s="5">
        <v>44224</v>
      </c>
    </row>
    <row r="34" spans="1:8" ht="30">
      <c r="A34" s="10">
        <v>33</v>
      </c>
      <c r="B34" s="1" t="s">
        <v>57</v>
      </c>
      <c r="C34" s="1" t="s">
        <v>58</v>
      </c>
      <c r="D34" s="1" t="s">
        <v>59</v>
      </c>
      <c r="E34" s="4" t="s">
        <v>1</v>
      </c>
      <c r="F34" s="4" t="s">
        <v>3</v>
      </c>
      <c r="G34" s="11">
        <f>1740/2400*100</f>
        <v>72.5</v>
      </c>
      <c r="H34" s="5">
        <v>44188</v>
      </c>
    </row>
    <row r="35" spans="1:8" ht="30">
      <c r="A35" s="4">
        <v>34</v>
      </c>
      <c r="B35" s="1" t="s">
        <v>87</v>
      </c>
      <c r="C35" s="1" t="s">
        <v>121</v>
      </c>
      <c r="D35" s="1" t="s">
        <v>186</v>
      </c>
      <c r="E35" s="4" t="s">
        <v>4</v>
      </c>
      <c r="F35" s="4" t="s">
        <v>2</v>
      </c>
      <c r="G35" s="11">
        <f>1387/2400*100</f>
        <v>57.791666666666664</v>
      </c>
      <c r="H35" s="5">
        <v>44224</v>
      </c>
    </row>
    <row r="36" spans="1:8" ht="30">
      <c r="A36" s="4">
        <v>35</v>
      </c>
      <c r="B36" s="1" t="s">
        <v>87</v>
      </c>
      <c r="C36" s="1" t="s">
        <v>192</v>
      </c>
      <c r="D36" s="1" t="s">
        <v>35</v>
      </c>
      <c r="E36" s="4" t="s">
        <v>4</v>
      </c>
      <c r="F36" s="4" t="s">
        <v>2</v>
      </c>
      <c r="G36" s="11">
        <f>1203/2000*100</f>
        <v>60.150000000000006</v>
      </c>
      <c r="H36" s="5">
        <v>44224</v>
      </c>
    </row>
    <row r="37" spans="1:8" ht="30">
      <c r="A37" s="4">
        <v>36</v>
      </c>
      <c r="B37" s="1" t="s">
        <v>87</v>
      </c>
      <c r="C37" s="1" t="s">
        <v>19</v>
      </c>
      <c r="D37" s="1" t="s">
        <v>235</v>
      </c>
      <c r="E37" s="4" t="s">
        <v>4</v>
      </c>
      <c r="F37" s="4" t="s">
        <v>2</v>
      </c>
      <c r="G37" s="11">
        <f>2239/3450*100</f>
        <v>64.898550724637687</v>
      </c>
      <c r="H37" s="5">
        <v>44224</v>
      </c>
    </row>
    <row r="38" spans="1:8" ht="30">
      <c r="A38" s="4">
        <v>37</v>
      </c>
      <c r="B38" s="1" t="s">
        <v>131</v>
      </c>
      <c r="C38" s="1" t="s">
        <v>132</v>
      </c>
      <c r="D38" s="1" t="s">
        <v>133</v>
      </c>
      <c r="E38" s="4" t="s">
        <v>4</v>
      </c>
      <c r="F38" s="4" t="s">
        <v>3</v>
      </c>
      <c r="G38" s="11">
        <f>1251/2400*100</f>
        <v>52.125</v>
      </c>
      <c r="H38" s="5">
        <v>44223</v>
      </c>
    </row>
    <row r="39" spans="1:8" ht="30">
      <c r="A39" s="4">
        <v>38</v>
      </c>
      <c r="B39" s="1" t="s">
        <v>145</v>
      </c>
      <c r="C39" s="1" t="s">
        <v>121</v>
      </c>
      <c r="D39" s="1" t="s">
        <v>146</v>
      </c>
      <c r="E39" s="4" t="s">
        <v>4</v>
      </c>
      <c r="F39" s="4" t="s">
        <v>2</v>
      </c>
      <c r="G39" s="11">
        <f>1453/2400*100</f>
        <v>60.541666666666671</v>
      </c>
      <c r="H39" s="5">
        <v>44224</v>
      </c>
    </row>
    <row r="40" spans="1:8">
      <c r="A40" s="4">
        <v>39</v>
      </c>
      <c r="B40" s="1" t="s">
        <v>212</v>
      </c>
      <c r="C40" s="1" t="s">
        <v>208</v>
      </c>
      <c r="D40" s="1" t="s">
        <v>213</v>
      </c>
      <c r="E40" s="4" t="s">
        <v>1</v>
      </c>
      <c r="F40" s="4" t="s">
        <v>2</v>
      </c>
      <c r="G40" s="11">
        <f>1351/2400*100</f>
        <v>56.291666666666664</v>
      </c>
      <c r="H40" s="5">
        <v>44224</v>
      </c>
    </row>
    <row r="41" spans="1:8" ht="30">
      <c r="A41" s="6">
        <v>40</v>
      </c>
      <c r="B41" s="1" t="s">
        <v>236</v>
      </c>
      <c r="C41" s="1" t="s">
        <v>237</v>
      </c>
      <c r="D41" s="1" t="s">
        <v>238</v>
      </c>
      <c r="E41" s="4" t="s">
        <v>4</v>
      </c>
      <c r="F41" s="4" t="s">
        <v>2</v>
      </c>
      <c r="G41" s="11">
        <f>2241/3450*100</f>
        <v>64.956521739130437</v>
      </c>
      <c r="H41" s="5">
        <v>44224</v>
      </c>
    </row>
    <row r="42" spans="1:8">
      <c r="A42" s="4">
        <v>41</v>
      </c>
      <c r="B42" s="3" t="s">
        <v>191</v>
      </c>
      <c r="C42" s="3" t="s">
        <v>192</v>
      </c>
      <c r="D42" s="3" t="s">
        <v>193</v>
      </c>
      <c r="E42" s="7" t="s">
        <v>1</v>
      </c>
      <c r="F42" s="7" t="s">
        <v>2</v>
      </c>
      <c r="G42" s="13">
        <f>1328/2000*100</f>
        <v>66.400000000000006</v>
      </c>
      <c r="H42" s="9">
        <v>44224</v>
      </c>
    </row>
    <row r="43" spans="1:8" ht="30">
      <c r="A43" s="10">
        <v>42</v>
      </c>
      <c r="B43" s="1" t="s">
        <v>80</v>
      </c>
      <c r="C43" s="1" t="s">
        <v>81</v>
      </c>
      <c r="D43" s="1" t="s">
        <v>82</v>
      </c>
      <c r="E43" s="4" t="s">
        <v>1</v>
      </c>
      <c r="F43" s="4" t="s">
        <v>2</v>
      </c>
      <c r="G43" s="11">
        <f>1400/2400*100</f>
        <v>58.333333333333336</v>
      </c>
      <c r="H43" s="5">
        <v>44224</v>
      </c>
    </row>
    <row r="44" spans="1:8">
      <c r="A44" s="4">
        <v>43</v>
      </c>
      <c r="B44" s="1" t="s">
        <v>168</v>
      </c>
      <c r="C44" s="1" t="s">
        <v>169</v>
      </c>
      <c r="D44" s="1" t="s">
        <v>170</v>
      </c>
      <c r="E44" s="4" t="s">
        <v>1</v>
      </c>
      <c r="F44" s="4" t="s">
        <v>39</v>
      </c>
      <c r="G44" s="13">
        <f>1104/2000*100</f>
        <v>55.2</v>
      </c>
      <c r="H44" s="5">
        <v>44224</v>
      </c>
    </row>
    <row r="45" spans="1:8" ht="30">
      <c r="A45" s="4">
        <v>44</v>
      </c>
      <c r="B45" s="1" t="s">
        <v>207</v>
      </c>
      <c r="C45" s="1" t="s">
        <v>208</v>
      </c>
      <c r="D45" s="1" t="s">
        <v>209</v>
      </c>
      <c r="E45" s="4" t="s">
        <v>4</v>
      </c>
      <c r="F45" s="4" t="s">
        <v>2</v>
      </c>
      <c r="G45" s="11">
        <f>1474/2400*100</f>
        <v>61.416666666666664</v>
      </c>
      <c r="H45" s="5">
        <v>44224</v>
      </c>
    </row>
    <row r="46" spans="1:8" ht="30">
      <c r="A46" s="4">
        <v>45</v>
      </c>
      <c r="B46" s="3" t="s">
        <v>37</v>
      </c>
      <c r="C46" s="3" t="s">
        <v>31</v>
      </c>
      <c r="D46" s="3" t="s">
        <v>211</v>
      </c>
      <c r="E46" s="7" t="s">
        <v>4</v>
      </c>
      <c r="F46" s="7" t="s">
        <v>2</v>
      </c>
      <c r="G46" s="13"/>
      <c r="H46" s="9">
        <v>44224</v>
      </c>
    </row>
    <row r="47" spans="1:8" ht="30">
      <c r="A47" s="4">
        <v>46</v>
      </c>
      <c r="B47" s="1" t="s">
        <v>37</v>
      </c>
      <c r="C47" s="1" t="s">
        <v>228</v>
      </c>
      <c r="D47" s="1" t="s">
        <v>144</v>
      </c>
      <c r="E47" s="4" t="s">
        <v>4</v>
      </c>
      <c r="F47" s="4" t="s">
        <v>2</v>
      </c>
      <c r="G47" s="11">
        <f>1143/2400*100</f>
        <v>47.625</v>
      </c>
      <c r="H47" s="5">
        <v>44224</v>
      </c>
    </row>
    <row r="48" spans="1:8">
      <c r="A48" s="4">
        <v>47</v>
      </c>
      <c r="B48" s="1" t="s">
        <v>261</v>
      </c>
      <c r="C48" s="1" t="s">
        <v>262</v>
      </c>
      <c r="D48" s="1" t="s">
        <v>263</v>
      </c>
      <c r="E48" s="4" t="s">
        <v>4</v>
      </c>
      <c r="F48" s="4" t="s">
        <v>2</v>
      </c>
      <c r="G48" s="11">
        <f>1362/2400*100</f>
        <v>56.75</v>
      </c>
      <c r="H48" s="5">
        <v>44224</v>
      </c>
    </row>
    <row r="49" spans="1:8" ht="30">
      <c r="A49" s="4">
        <v>48</v>
      </c>
      <c r="B49" s="1" t="s">
        <v>165</v>
      </c>
      <c r="C49" s="1" t="s">
        <v>166</v>
      </c>
      <c r="D49" s="1" t="s">
        <v>167</v>
      </c>
      <c r="E49" s="4" t="s">
        <v>4</v>
      </c>
      <c r="F49" s="4" t="s">
        <v>2</v>
      </c>
      <c r="G49" s="11">
        <f>53.77</f>
        <v>53.77</v>
      </c>
      <c r="H49" s="5">
        <v>44224</v>
      </c>
    </row>
    <row r="50" spans="1:8" ht="30">
      <c r="A50" s="6">
        <v>49</v>
      </c>
      <c r="B50" s="1" t="s">
        <v>122</v>
      </c>
      <c r="C50" s="1" t="s">
        <v>123</v>
      </c>
      <c r="D50" s="1" t="s">
        <v>124</v>
      </c>
      <c r="E50" s="4" t="s">
        <v>1</v>
      </c>
      <c r="F50" s="4" t="s">
        <v>3</v>
      </c>
      <c r="G50" s="11">
        <f>1284/2025*100</f>
        <v>63.407407407407412</v>
      </c>
      <c r="H50" s="5">
        <v>44223</v>
      </c>
    </row>
    <row r="51" spans="1:8" ht="30">
      <c r="A51" s="4">
        <v>50</v>
      </c>
      <c r="B51" s="1" t="s">
        <v>156</v>
      </c>
      <c r="C51" s="1" t="s">
        <v>252</v>
      </c>
      <c r="D51" s="1" t="s">
        <v>16</v>
      </c>
      <c r="E51" s="4" t="s">
        <v>1</v>
      </c>
      <c r="F51" s="4" t="s">
        <v>3</v>
      </c>
      <c r="G51" s="11">
        <f>1449/2400*100</f>
        <v>60.375</v>
      </c>
      <c r="H51" s="5">
        <v>44224</v>
      </c>
    </row>
    <row r="52" spans="1:8" ht="30">
      <c r="A52" s="10">
        <v>51</v>
      </c>
      <c r="B52" s="1" t="s">
        <v>177</v>
      </c>
      <c r="C52" s="1" t="s">
        <v>178</v>
      </c>
      <c r="D52" s="1" t="s">
        <v>26</v>
      </c>
      <c r="E52" s="4" t="s">
        <v>1</v>
      </c>
      <c r="F52" s="4" t="s">
        <v>2</v>
      </c>
      <c r="G52" s="13">
        <f>1444/2365*100</f>
        <v>61.057082452431288</v>
      </c>
      <c r="H52" s="5">
        <v>44224</v>
      </c>
    </row>
    <row r="53" spans="1:8" ht="30">
      <c r="A53" s="4">
        <v>52</v>
      </c>
      <c r="B53" s="1" t="s">
        <v>22</v>
      </c>
      <c r="C53" s="1" t="s">
        <v>87</v>
      </c>
      <c r="D53" s="1" t="s">
        <v>182</v>
      </c>
      <c r="E53" s="4" t="s">
        <v>1</v>
      </c>
      <c r="F53" s="4" t="s">
        <v>2</v>
      </c>
      <c r="G53" s="11">
        <f>1252/2400*100</f>
        <v>52.166666666666664</v>
      </c>
      <c r="H53" s="5">
        <v>44224</v>
      </c>
    </row>
    <row r="54" spans="1:8" ht="30">
      <c r="A54" s="4">
        <v>53</v>
      </c>
      <c r="B54" s="1" t="s">
        <v>239</v>
      </c>
      <c r="C54" s="1" t="s">
        <v>240</v>
      </c>
      <c r="D54" s="1" t="s">
        <v>241</v>
      </c>
      <c r="E54" s="4" t="s">
        <v>242</v>
      </c>
      <c r="F54" s="4" t="s">
        <v>2</v>
      </c>
      <c r="G54" s="11">
        <f>2212/4000*100</f>
        <v>55.300000000000004</v>
      </c>
      <c r="H54" s="5">
        <v>44224</v>
      </c>
    </row>
    <row r="55" spans="1:8">
      <c r="A55" s="4">
        <v>54</v>
      </c>
      <c r="B55" s="1" t="s">
        <v>69</v>
      </c>
      <c r="C55" s="1" t="s">
        <v>70</v>
      </c>
      <c r="D55" s="1" t="s">
        <v>71</v>
      </c>
      <c r="E55" s="4" t="s">
        <v>1</v>
      </c>
      <c r="F55" s="4" t="s">
        <v>3</v>
      </c>
      <c r="G55" s="11">
        <f>1114/2000*100</f>
        <v>55.7</v>
      </c>
      <c r="H55" s="5">
        <v>44211</v>
      </c>
    </row>
    <row r="56" spans="1:8" ht="30">
      <c r="A56" s="4">
        <v>55</v>
      </c>
      <c r="B56" s="1" t="s">
        <v>264</v>
      </c>
      <c r="C56" s="1" t="s">
        <v>265</v>
      </c>
      <c r="D56" s="1" t="s">
        <v>266</v>
      </c>
      <c r="E56" s="4" t="s">
        <v>4</v>
      </c>
      <c r="F56" s="4" t="s">
        <v>3</v>
      </c>
      <c r="G56" s="11">
        <f>1225/2400*100</f>
        <v>51.041666666666664</v>
      </c>
      <c r="H56" s="5">
        <v>44224</v>
      </c>
    </row>
    <row r="57" spans="1:8">
      <c r="A57" s="4">
        <v>56</v>
      </c>
      <c r="B57" s="1" t="s">
        <v>114</v>
      </c>
      <c r="C57" s="1" t="s">
        <v>8</v>
      </c>
      <c r="D57" s="1" t="s">
        <v>6</v>
      </c>
      <c r="E57" s="4" t="s">
        <v>1</v>
      </c>
      <c r="F57" s="4" t="s">
        <v>2</v>
      </c>
      <c r="G57" s="11">
        <f>3361/4850*100</f>
        <v>69.298969072164951</v>
      </c>
      <c r="H57" s="5">
        <v>44224</v>
      </c>
    </row>
    <row r="58" spans="1:8" ht="30">
      <c r="A58" s="4">
        <v>57</v>
      </c>
      <c r="B58" s="1" t="s">
        <v>94</v>
      </c>
      <c r="C58" s="1" t="s">
        <v>95</v>
      </c>
      <c r="D58" s="1" t="s">
        <v>13</v>
      </c>
      <c r="E58" s="4" t="s">
        <v>1</v>
      </c>
      <c r="F58" s="4" t="s">
        <v>2</v>
      </c>
      <c r="G58" s="11">
        <f>1655/2400*100</f>
        <v>68.958333333333329</v>
      </c>
      <c r="H58" s="5">
        <v>44224</v>
      </c>
    </row>
    <row r="59" spans="1:8">
      <c r="A59" s="6">
        <v>58</v>
      </c>
      <c r="B59" s="1" t="s">
        <v>99</v>
      </c>
      <c r="C59" s="1" t="s">
        <v>19</v>
      </c>
      <c r="D59" s="1" t="s">
        <v>100</v>
      </c>
      <c r="E59" s="4" t="s">
        <v>1</v>
      </c>
      <c r="F59" s="4" t="s">
        <v>2</v>
      </c>
      <c r="G59" s="11">
        <v>74.111110999999994</v>
      </c>
      <c r="H59" s="5">
        <v>44224</v>
      </c>
    </row>
    <row r="60" spans="1:8">
      <c r="A60" s="4">
        <v>59</v>
      </c>
      <c r="B60" s="1" t="s">
        <v>99</v>
      </c>
      <c r="C60" s="1" t="s">
        <v>40</v>
      </c>
      <c r="D60" s="1" t="s">
        <v>251</v>
      </c>
      <c r="E60" s="4" t="s">
        <v>1</v>
      </c>
      <c r="F60" s="4" t="s">
        <v>2</v>
      </c>
      <c r="G60" s="11">
        <f>1517/2400*100</f>
        <v>63.208333333333336</v>
      </c>
      <c r="H60" s="5">
        <v>44224</v>
      </c>
    </row>
    <row r="61" spans="1:8">
      <c r="A61" s="10">
        <v>60</v>
      </c>
      <c r="B61" s="2" t="s">
        <v>194</v>
      </c>
      <c r="C61" s="2" t="s">
        <v>195</v>
      </c>
      <c r="D61" s="2" t="s">
        <v>196</v>
      </c>
      <c r="E61" s="6" t="s">
        <v>1</v>
      </c>
      <c r="F61" s="6" t="s">
        <v>2</v>
      </c>
      <c r="G61" s="12">
        <f>2643/3900*100</f>
        <v>67.769230769230774</v>
      </c>
      <c r="H61" s="8">
        <v>44224</v>
      </c>
    </row>
    <row r="62" spans="1:8" ht="30">
      <c r="A62" s="4">
        <v>61</v>
      </c>
      <c r="B62" s="1" t="s">
        <v>220</v>
      </c>
      <c r="C62" s="1" t="s">
        <v>221</v>
      </c>
      <c r="D62" s="1" t="s">
        <v>222</v>
      </c>
      <c r="E62" s="4" t="s">
        <v>1</v>
      </c>
      <c r="F62" s="4" t="s">
        <v>3</v>
      </c>
      <c r="G62" s="11">
        <f>1123/2000*100</f>
        <v>56.15</v>
      </c>
      <c r="H62" s="5">
        <v>44224</v>
      </c>
    </row>
    <row r="63" spans="1:8" ht="30">
      <c r="A63" s="4">
        <v>62</v>
      </c>
      <c r="B63" s="1" t="s">
        <v>144</v>
      </c>
      <c r="C63" s="1" t="s">
        <v>36</v>
      </c>
      <c r="D63" s="1" t="s">
        <v>214</v>
      </c>
      <c r="E63" s="4" t="s">
        <v>1</v>
      </c>
      <c r="F63" s="4" t="s">
        <v>2</v>
      </c>
      <c r="G63" s="11">
        <v>64</v>
      </c>
      <c r="H63" s="5">
        <v>44224</v>
      </c>
    </row>
    <row r="64" spans="1:8" ht="30">
      <c r="A64" s="4">
        <v>63</v>
      </c>
      <c r="B64" s="1" t="s">
        <v>197</v>
      </c>
      <c r="C64" s="1" t="s">
        <v>198</v>
      </c>
      <c r="D64" s="1" t="s">
        <v>181</v>
      </c>
      <c r="E64" s="4" t="s">
        <v>1</v>
      </c>
      <c r="F64" s="4" t="s">
        <v>2</v>
      </c>
      <c r="G64" s="11">
        <f>1322/2400*100</f>
        <v>55.083333333333329</v>
      </c>
      <c r="H64" s="5">
        <v>44224</v>
      </c>
    </row>
    <row r="65" spans="1:8" ht="30">
      <c r="A65" s="4">
        <v>64</v>
      </c>
      <c r="B65" s="1" t="s">
        <v>52</v>
      </c>
      <c r="C65" s="1" t="s">
        <v>53</v>
      </c>
      <c r="D65" s="1" t="s">
        <v>29</v>
      </c>
      <c r="E65" s="4" t="s">
        <v>4</v>
      </c>
      <c r="F65" s="4" t="s">
        <v>2</v>
      </c>
      <c r="G65" s="11">
        <f>1362/2400*100</f>
        <v>56.75</v>
      </c>
      <c r="H65" s="5">
        <v>44188</v>
      </c>
    </row>
    <row r="66" spans="1:8" ht="30">
      <c r="A66" s="4">
        <v>65</v>
      </c>
      <c r="B66" s="1" t="s">
        <v>91</v>
      </c>
      <c r="C66" s="1" t="s">
        <v>92</v>
      </c>
      <c r="D66" s="1" t="s">
        <v>93</v>
      </c>
      <c r="E66" s="4" t="s">
        <v>4</v>
      </c>
      <c r="F66" s="4" t="s">
        <v>2</v>
      </c>
      <c r="G66" s="11">
        <f>1400/2400*100</f>
        <v>58.333333333333336</v>
      </c>
      <c r="H66" s="5">
        <v>44224</v>
      </c>
    </row>
    <row r="67" spans="1:8" ht="30">
      <c r="A67" s="4">
        <v>66</v>
      </c>
      <c r="B67" s="1" t="s">
        <v>27</v>
      </c>
      <c r="C67" s="1" t="s">
        <v>37</v>
      </c>
      <c r="D67" s="1" t="s">
        <v>181</v>
      </c>
      <c r="E67" s="4" t="s">
        <v>4</v>
      </c>
      <c r="F67" s="4" t="s">
        <v>2</v>
      </c>
      <c r="G67" s="11">
        <f>1216/2000*100</f>
        <v>60.8</v>
      </c>
      <c r="H67" s="5">
        <v>44224</v>
      </c>
    </row>
    <row r="68" spans="1:8" ht="30">
      <c r="A68" s="6">
        <v>67</v>
      </c>
      <c r="B68" s="1" t="s">
        <v>12</v>
      </c>
      <c r="C68" s="1" t="s">
        <v>86</v>
      </c>
      <c r="D68" s="1" t="s">
        <v>87</v>
      </c>
      <c r="E68" s="4" t="s">
        <v>1</v>
      </c>
      <c r="F68" s="4" t="s">
        <v>2</v>
      </c>
      <c r="G68" s="11">
        <f>1742/2400*100</f>
        <v>72.583333333333329</v>
      </c>
      <c r="H68" s="5">
        <v>44224</v>
      </c>
    </row>
    <row r="69" spans="1:8" ht="30">
      <c r="A69" s="4">
        <v>68</v>
      </c>
      <c r="B69" s="1" t="s">
        <v>116</v>
      </c>
      <c r="C69" s="1" t="s">
        <v>117</v>
      </c>
      <c r="D69" s="1" t="s">
        <v>118</v>
      </c>
      <c r="E69" s="4" t="s">
        <v>4</v>
      </c>
      <c r="F69" s="4" t="s">
        <v>3</v>
      </c>
      <c r="G69" s="11">
        <f>1551/2400*100</f>
        <v>64.625</v>
      </c>
      <c r="H69" s="5">
        <v>44223</v>
      </c>
    </row>
    <row r="70" spans="1:8" ht="30">
      <c r="A70" s="10">
        <v>69</v>
      </c>
      <c r="B70" s="1" t="s">
        <v>243</v>
      </c>
      <c r="C70" s="1" t="s">
        <v>244</v>
      </c>
      <c r="D70" s="1" t="s">
        <v>185</v>
      </c>
      <c r="E70" s="4" t="s">
        <v>4</v>
      </c>
      <c r="F70" s="4" t="s">
        <v>2</v>
      </c>
      <c r="G70" s="11">
        <f>1523/2400*100</f>
        <v>63.458333333333336</v>
      </c>
      <c r="H70" s="5">
        <v>44224</v>
      </c>
    </row>
    <row r="71" spans="1:8" ht="30">
      <c r="A71" s="4">
        <v>70</v>
      </c>
      <c r="B71" s="1" t="s">
        <v>61</v>
      </c>
      <c r="C71" s="1" t="s">
        <v>25</v>
      </c>
      <c r="D71" s="1" t="s">
        <v>62</v>
      </c>
      <c r="E71" s="4" t="s">
        <v>1</v>
      </c>
      <c r="F71" s="4" t="s">
        <v>39</v>
      </c>
      <c r="G71" s="11">
        <f>1684/2400*100</f>
        <v>70.166666666666671</v>
      </c>
      <c r="H71" s="5">
        <v>44188</v>
      </c>
    </row>
    <row r="72" spans="1:8" ht="30">
      <c r="A72" s="4">
        <v>71</v>
      </c>
      <c r="B72" s="1" t="s">
        <v>17</v>
      </c>
      <c r="C72" s="1" t="s">
        <v>231</v>
      </c>
      <c r="D72" s="1" t="s">
        <v>90</v>
      </c>
      <c r="E72" s="4" t="s">
        <v>1</v>
      </c>
      <c r="F72" s="4" t="s">
        <v>2</v>
      </c>
      <c r="G72" s="11">
        <v>53.1</v>
      </c>
      <c r="H72" s="5">
        <v>44224</v>
      </c>
    </row>
    <row r="73" spans="1:8">
      <c r="A73" s="4">
        <v>72</v>
      </c>
      <c r="B73" s="1" t="s">
        <v>171</v>
      </c>
      <c r="C73" s="1" t="s">
        <v>172</v>
      </c>
      <c r="D73" s="1" t="s">
        <v>7</v>
      </c>
      <c r="E73" s="4" t="s">
        <v>1</v>
      </c>
      <c r="F73" s="4" t="s">
        <v>3</v>
      </c>
      <c r="G73" s="11">
        <v>64.400000000000006</v>
      </c>
      <c r="H73" s="5">
        <v>44224</v>
      </c>
    </row>
    <row r="74" spans="1:8" ht="30">
      <c r="A74" s="4">
        <v>73</v>
      </c>
      <c r="B74" s="1" t="s">
        <v>65</v>
      </c>
      <c r="C74" s="1" t="s">
        <v>66</v>
      </c>
      <c r="D74" s="1" t="s">
        <v>67</v>
      </c>
      <c r="E74" s="4" t="s">
        <v>1</v>
      </c>
      <c r="F74" s="4" t="s">
        <v>68</v>
      </c>
      <c r="G74" s="11">
        <v>74</v>
      </c>
      <c r="H74" s="5">
        <v>44188</v>
      </c>
    </row>
    <row r="75" spans="1:8" ht="30">
      <c r="A75" s="4">
        <v>74</v>
      </c>
      <c r="B75" s="1" t="s">
        <v>60</v>
      </c>
      <c r="C75" s="1" t="s">
        <v>37</v>
      </c>
      <c r="D75" s="1" t="s">
        <v>34</v>
      </c>
      <c r="E75" s="4" t="s">
        <v>1</v>
      </c>
      <c r="F75" s="4" t="s">
        <v>5</v>
      </c>
      <c r="G75" s="11">
        <f>1437/2400*100</f>
        <v>59.875</v>
      </c>
      <c r="H75" s="5">
        <v>44188</v>
      </c>
    </row>
    <row r="76" spans="1:8" ht="30">
      <c r="A76" s="4">
        <v>75</v>
      </c>
      <c r="B76" s="1" t="s">
        <v>60</v>
      </c>
      <c r="C76" s="1" t="s">
        <v>232</v>
      </c>
      <c r="D76" s="1" t="s">
        <v>233</v>
      </c>
      <c r="E76" s="4" t="s">
        <v>1</v>
      </c>
      <c r="F76" s="4" t="s">
        <v>2</v>
      </c>
      <c r="G76" s="12">
        <v>50</v>
      </c>
      <c r="H76" s="5">
        <v>44224</v>
      </c>
    </row>
    <row r="77" spans="1:8" ht="30">
      <c r="A77" s="6">
        <v>76</v>
      </c>
      <c r="B77" s="1" t="s">
        <v>101</v>
      </c>
      <c r="C77" s="1" t="s">
        <v>21</v>
      </c>
      <c r="D77" s="1" t="s">
        <v>102</v>
      </c>
      <c r="E77" s="4" t="s">
        <v>4</v>
      </c>
      <c r="F77" s="4" t="s">
        <v>2</v>
      </c>
      <c r="G77" s="11">
        <f>1431/2850*100</f>
        <v>50.210526315789473</v>
      </c>
      <c r="H77" s="5">
        <v>44224</v>
      </c>
    </row>
    <row r="78" spans="1:8" ht="30">
      <c r="A78" s="4">
        <v>77</v>
      </c>
      <c r="B78" s="2" t="s">
        <v>0</v>
      </c>
      <c r="C78" s="2" t="s">
        <v>187</v>
      </c>
      <c r="D78" s="2" t="s">
        <v>188</v>
      </c>
      <c r="E78" s="6" t="s">
        <v>1</v>
      </c>
      <c r="F78" s="6" t="s">
        <v>2</v>
      </c>
      <c r="G78" s="12">
        <f>2602/3900*100</f>
        <v>66.717948717948715</v>
      </c>
      <c r="H78" s="8">
        <v>44224</v>
      </c>
    </row>
    <row r="79" spans="1:8" ht="30">
      <c r="A79" s="10">
        <v>78</v>
      </c>
      <c r="B79" s="1" t="s">
        <v>248</v>
      </c>
      <c r="C79" s="1" t="s">
        <v>249</v>
      </c>
      <c r="D79" s="1" t="s">
        <v>138</v>
      </c>
      <c r="E79" s="4" t="s">
        <v>4</v>
      </c>
      <c r="F79" s="4" t="s">
        <v>2</v>
      </c>
      <c r="G79" s="11">
        <f>1221/3400*100</f>
        <v>35.911764705882355</v>
      </c>
      <c r="H79" s="5">
        <v>44224</v>
      </c>
    </row>
    <row r="80" spans="1:8" ht="30">
      <c r="A80" s="4">
        <v>79</v>
      </c>
      <c r="B80" s="1" t="s">
        <v>147</v>
      </c>
      <c r="C80" s="1" t="s">
        <v>148</v>
      </c>
      <c r="D80" s="1" t="s">
        <v>149</v>
      </c>
      <c r="E80" s="4" t="s">
        <v>4</v>
      </c>
      <c r="F80" s="4" t="s">
        <v>2</v>
      </c>
      <c r="G80" s="11">
        <f>1200/2400*100</f>
        <v>50</v>
      </c>
      <c r="H80" s="5">
        <v>44224</v>
      </c>
    </row>
    <row r="81" spans="1:8" ht="30">
      <c r="A81" s="4">
        <v>80</v>
      </c>
      <c r="B81" s="1" t="s">
        <v>128</v>
      </c>
      <c r="C81" s="1" t="s">
        <v>129</v>
      </c>
      <c r="D81" s="1" t="s">
        <v>130</v>
      </c>
      <c r="E81" s="4" t="s">
        <v>1</v>
      </c>
      <c r="F81" s="4" t="s">
        <v>3</v>
      </c>
      <c r="G81" s="11">
        <f>1300/2000*100</f>
        <v>65</v>
      </c>
      <c r="H81" s="5">
        <v>44223</v>
      </c>
    </row>
    <row r="82" spans="1:8" ht="30">
      <c r="A82" s="4">
        <v>81</v>
      </c>
      <c r="B82" s="1" t="s">
        <v>74</v>
      </c>
      <c r="C82" s="1" t="s">
        <v>75</v>
      </c>
      <c r="D82" s="1" t="s">
        <v>76</v>
      </c>
      <c r="E82" s="4" t="s">
        <v>1</v>
      </c>
      <c r="F82" s="4" t="s">
        <v>3</v>
      </c>
      <c r="G82" s="11">
        <f>1275/2400*100</f>
        <v>53.125</v>
      </c>
      <c r="H82" s="5">
        <v>44212</v>
      </c>
    </row>
    <row r="83" spans="1:8">
      <c r="A83" s="4">
        <v>82</v>
      </c>
      <c r="B83" s="1" t="s">
        <v>150</v>
      </c>
      <c r="C83" s="1" t="s">
        <v>151</v>
      </c>
      <c r="D83" s="1" t="s">
        <v>152</v>
      </c>
      <c r="E83" s="4" t="s">
        <v>1</v>
      </c>
      <c r="F83" s="4" t="s">
        <v>3</v>
      </c>
      <c r="G83" s="11">
        <f>1349/2000*100</f>
        <v>67.45</v>
      </c>
      <c r="H83" s="5">
        <v>44223</v>
      </c>
    </row>
    <row r="84" spans="1:8" ht="30">
      <c r="A84" s="4">
        <v>83</v>
      </c>
      <c r="B84" s="1" t="s">
        <v>223</v>
      </c>
      <c r="C84" s="1" t="s">
        <v>224</v>
      </c>
      <c r="D84" s="1" t="s">
        <v>225</v>
      </c>
      <c r="E84" s="4" t="s">
        <v>4</v>
      </c>
      <c r="F84" s="4" t="s">
        <v>3</v>
      </c>
      <c r="G84" s="11">
        <f>1200/2000*100</f>
        <v>60</v>
      </c>
      <c r="H84" s="5">
        <v>44224</v>
      </c>
    </row>
    <row r="85" spans="1:8">
      <c r="A85" s="4">
        <v>84</v>
      </c>
      <c r="B85" s="1" t="s">
        <v>108</v>
      </c>
      <c r="C85" s="1" t="s">
        <v>109</v>
      </c>
      <c r="D85" s="1" t="s">
        <v>110</v>
      </c>
      <c r="E85" s="4" t="s">
        <v>1</v>
      </c>
      <c r="F85" s="4" t="s">
        <v>2</v>
      </c>
      <c r="G85" s="11">
        <f>1349/2400*100</f>
        <v>56.208333333333336</v>
      </c>
      <c r="H85" s="5">
        <v>44224</v>
      </c>
    </row>
    <row r="86" spans="1:8" ht="30">
      <c r="A86" s="6">
        <v>85</v>
      </c>
      <c r="B86" s="1" t="s">
        <v>103</v>
      </c>
      <c r="C86" s="1" t="s">
        <v>88</v>
      </c>
      <c r="D86" s="1" t="s">
        <v>104</v>
      </c>
      <c r="E86" s="4" t="s">
        <v>4</v>
      </c>
      <c r="F86" s="4" t="s">
        <v>2</v>
      </c>
      <c r="G86" s="11">
        <f>8.25*9</f>
        <v>74.25</v>
      </c>
      <c r="H86" s="5">
        <v>44224</v>
      </c>
    </row>
    <row r="87" spans="1:8" ht="30">
      <c r="A87" s="4">
        <v>86</v>
      </c>
      <c r="B87" s="1" t="s">
        <v>137</v>
      </c>
      <c r="C87" s="1" t="s">
        <v>79</v>
      </c>
      <c r="D87" s="1" t="s">
        <v>138</v>
      </c>
      <c r="E87" s="4" t="s">
        <v>4</v>
      </c>
      <c r="F87" s="4" t="s">
        <v>2</v>
      </c>
      <c r="G87" s="11">
        <f>1184/2000*100</f>
        <v>59.199999999999996</v>
      </c>
      <c r="H87" s="5">
        <v>44224</v>
      </c>
    </row>
    <row r="88" spans="1:8" ht="30">
      <c r="A88" s="10">
        <v>87</v>
      </c>
      <c r="B88" s="1" t="s">
        <v>50</v>
      </c>
      <c r="C88" s="1" t="s">
        <v>14</v>
      </c>
      <c r="D88" s="1" t="s">
        <v>51</v>
      </c>
      <c r="E88" s="4" t="s">
        <v>1</v>
      </c>
      <c r="F88" s="4" t="s">
        <v>2</v>
      </c>
      <c r="G88" s="11">
        <f>1062/2000*100</f>
        <v>53.1</v>
      </c>
      <c r="H88" s="5">
        <v>44188</v>
      </c>
    </row>
    <row r="89" spans="1:8" ht="30">
      <c r="A89" s="4">
        <v>88</v>
      </c>
      <c r="B89" s="1" t="s">
        <v>30</v>
      </c>
      <c r="C89" s="1" t="s">
        <v>79</v>
      </c>
      <c r="D89" s="1" t="s">
        <v>10</v>
      </c>
      <c r="E89" s="4" t="s">
        <v>1</v>
      </c>
      <c r="F89" s="4" t="s">
        <v>2</v>
      </c>
      <c r="G89" s="11">
        <f>1598/2000*100</f>
        <v>79.900000000000006</v>
      </c>
      <c r="H89" s="5">
        <v>44224</v>
      </c>
    </row>
    <row r="90" spans="1:8" ht="30">
      <c r="A90" s="4">
        <v>89</v>
      </c>
      <c r="B90" s="1" t="s">
        <v>30</v>
      </c>
      <c r="C90" s="1" t="s">
        <v>97</v>
      </c>
      <c r="D90" s="1" t="s">
        <v>90</v>
      </c>
      <c r="E90" s="4" t="s">
        <v>1</v>
      </c>
      <c r="F90" s="4" t="s">
        <v>2</v>
      </c>
      <c r="G90" s="11">
        <v>60</v>
      </c>
      <c r="H90" s="5">
        <v>44224</v>
      </c>
    </row>
    <row r="91" spans="1:8" ht="30">
      <c r="A91" s="4">
        <v>90</v>
      </c>
      <c r="B91" s="1" t="s">
        <v>63</v>
      </c>
      <c r="C91" s="1" t="s">
        <v>64</v>
      </c>
      <c r="D91" s="1" t="s">
        <v>13</v>
      </c>
      <c r="E91" s="4" t="s">
        <v>1</v>
      </c>
      <c r="F91" s="4" t="s">
        <v>39</v>
      </c>
      <c r="G91" s="11">
        <f>1543/2400*100</f>
        <v>64.291666666666671</v>
      </c>
      <c r="H91" s="5">
        <v>44188</v>
      </c>
    </row>
    <row r="92" spans="1:8">
      <c r="A92" s="4">
        <v>91</v>
      </c>
      <c r="B92" s="1" t="s">
        <v>199</v>
      </c>
      <c r="C92" s="1" t="s">
        <v>200</v>
      </c>
      <c r="D92" s="1" t="s">
        <v>201</v>
      </c>
      <c r="E92" s="4" t="s">
        <v>1</v>
      </c>
      <c r="F92" s="4" t="s">
        <v>3</v>
      </c>
      <c r="G92" s="11">
        <f>1042/1800*100</f>
        <v>57.888888888888893</v>
      </c>
      <c r="H92" s="5">
        <v>44224</v>
      </c>
    </row>
    <row r="93" spans="1:8" ht="30">
      <c r="A93" s="4">
        <v>92</v>
      </c>
      <c r="B93" s="1" t="s">
        <v>83</v>
      </c>
      <c r="C93" s="1" t="s">
        <v>84</v>
      </c>
      <c r="D93" s="1" t="s">
        <v>85</v>
      </c>
      <c r="E93" s="4" t="s">
        <v>4</v>
      </c>
      <c r="F93" s="4" t="s">
        <v>2</v>
      </c>
      <c r="G93" s="11">
        <f>1285/2400*100</f>
        <v>53.541666666666664</v>
      </c>
      <c r="H93" s="5">
        <v>44224</v>
      </c>
    </row>
    <row r="94" spans="1:8" ht="30">
      <c r="A94" s="4">
        <v>93</v>
      </c>
      <c r="B94" s="1" t="s">
        <v>162</v>
      </c>
      <c r="C94" s="1" t="s">
        <v>163</v>
      </c>
      <c r="D94" s="1" t="s">
        <v>164</v>
      </c>
      <c r="E94" s="4" t="s">
        <v>1</v>
      </c>
      <c r="F94" s="4" t="s">
        <v>68</v>
      </c>
      <c r="G94" s="11">
        <f>1308/1800*100</f>
        <v>72.666666666666671</v>
      </c>
      <c r="H94" s="5">
        <v>44224</v>
      </c>
    </row>
    <row r="95" spans="1:8" ht="30">
      <c r="A95" s="6">
        <v>94</v>
      </c>
      <c r="B95" s="1" t="s">
        <v>23</v>
      </c>
      <c r="C95" s="1" t="s">
        <v>49</v>
      </c>
      <c r="D95" s="1" t="s">
        <v>32</v>
      </c>
      <c r="E95" s="4" t="s">
        <v>1</v>
      </c>
      <c r="F95" s="4" t="s">
        <v>2</v>
      </c>
      <c r="G95" s="11">
        <f>1404/2000*100</f>
        <v>70.199999999999989</v>
      </c>
      <c r="H95" s="5">
        <v>44189</v>
      </c>
    </row>
    <row r="96" spans="1:8">
      <c r="A96" s="4">
        <v>95</v>
      </c>
      <c r="B96" s="1" t="s">
        <v>204</v>
      </c>
      <c r="C96" s="1" t="s">
        <v>205</v>
      </c>
      <c r="D96" s="1" t="s">
        <v>206</v>
      </c>
      <c r="E96" s="4" t="s">
        <v>1</v>
      </c>
      <c r="F96" s="4" t="s">
        <v>3</v>
      </c>
      <c r="G96" s="11">
        <f>958/1800*100</f>
        <v>53.222222222222229</v>
      </c>
      <c r="H96" s="5">
        <v>44224</v>
      </c>
    </row>
    <row r="97" spans="1:8" ht="30">
      <c r="A97" s="10">
        <v>96</v>
      </c>
      <c r="B97" s="1" t="s">
        <v>154</v>
      </c>
      <c r="C97" s="1" t="s">
        <v>155</v>
      </c>
      <c r="D97" s="1" t="s">
        <v>156</v>
      </c>
      <c r="E97" s="4" t="s">
        <v>1</v>
      </c>
      <c r="F97" s="4" t="s">
        <v>3</v>
      </c>
      <c r="G97" s="11">
        <f>1730/2400*100</f>
        <v>72.083333333333329</v>
      </c>
      <c r="H97" s="5">
        <v>44223</v>
      </c>
    </row>
    <row r="98" spans="1:8" ht="30">
      <c r="A98" s="4">
        <v>97</v>
      </c>
      <c r="B98" s="1" t="s">
        <v>183</v>
      </c>
      <c r="C98" s="1" t="s">
        <v>184</v>
      </c>
      <c r="D98" s="1" t="s">
        <v>185</v>
      </c>
      <c r="E98" s="4" t="s">
        <v>4</v>
      </c>
      <c r="F98" s="4" t="s">
        <v>2</v>
      </c>
      <c r="G98" s="11">
        <f>1121/2400*100</f>
        <v>46.708333333333336</v>
      </c>
      <c r="H98" s="5">
        <v>44224</v>
      </c>
    </row>
    <row r="99" spans="1:8" ht="30">
      <c r="A99" s="4">
        <v>98</v>
      </c>
      <c r="B99" s="1" t="s">
        <v>111</v>
      </c>
      <c r="C99" s="1" t="s">
        <v>112</v>
      </c>
      <c r="D99" s="1" t="s">
        <v>113</v>
      </c>
      <c r="E99" s="4" t="s">
        <v>1</v>
      </c>
      <c r="F99" s="4" t="s">
        <v>3</v>
      </c>
      <c r="G99" s="11">
        <f>927/1800*100</f>
        <v>51.5</v>
      </c>
      <c r="H99" s="5">
        <v>44223</v>
      </c>
    </row>
    <row r="100" spans="1:8" ht="30">
      <c r="A100" s="4">
        <v>99</v>
      </c>
      <c r="B100" s="1" t="s">
        <v>24</v>
      </c>
      <c r="C100" s="1" t="s">
        <v>121</v>
      </c>
      <c r="D100" s="1" t="s">
        <v>28</v>
      </c>
      <c r="E100" s="4" t="s">
        <v>1</v>
      </c>
      <c r="F100" s="4" t="s">
        <v>2</v>
      </c>
      <c r="G100" s="11">
        <f>1295/2400*100</f>
        <v>53.958333333333329</v>
      </c>
      <c r="H100" s="5">
        <v>44223</v>
      </c>
    </row>
    <row r="101" spans="1:8">
      <c r="A101" s="4">
        <v>100</v>
      </c>
      <c r="B101" s="1" t="s">
        <v>105</v>
      </c>
      <c r="C101" s="1" t="s">
        <v>106</v>
      </c>
      <c r="D101" s="1" t="s">
        <v>107</v>
      </c>
      <c r="E101" s="4" t="s">
        <v>4</v>
      </c>
      <c r="F101" s="4" t="s">
        <v>2</v>
      </c>
      <c r="G101" s="11">
        <f>1260/2400*100</f>
        <v>52.5</v>
      </c>
      <c r="H101" s="5">
        <v>44224</v>
      </c>
    </row>
  </sheetData>
  <sortState ref="A2:H101">
    <sortCondition ref="B2:B10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b.ed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adminster</dc:creator>
  <cp:lastModifiedBy>123</cp:lastModifiedBy>
  <dcterms:created xsi:type="dcterms:W3CDTF">2021-05-31T09:53:34Z</dcterms:created>
  <dcterms:modified xsi:type="dcterms:W3CDTF">2021-05-31T10:42:42Z</dcterms:modified>
</cp:coreProperties>
</file>