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tt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28" i="1"/>
  <c r="G33"/>
  <c r="G15"/>
  <c r="G20"/>
  <c r="G34"/>
  <c r="G24"/>
  <c r="G45"/>
  <c r="G43"/>
  <c r="G14"/>
  <c r="G18"/>
  <c r="G46"/>
  <c r="G52"/>
  <c r="G42"/>
  <c r="G49"/>
  <c r="G12"/>
  <c r="G37"/>
  <c r="G53"/>
  <c r="G13"/>
  <c r="G27"/>
  <c r="G36"/>
  <c r="G30"/>
  <c r="G11"/>
  <c r="G48"/>
  <c r="G9"/>
  <c r="G39"/>
  <c r="G31"/>
  <c r="G6"/>
  <c r="G19"/>
  <c r="G4"/>
  <c r="G25"/>
  <c r="G47"/>
  <c r="G38"/>
  <c r="G51"/>
  <c r="G26"/>
  <c r="G41"/>
  <c r="G17"/>
  <c r="G23"/>
  <c r="G35"/>
  <c r="G7"/>
  <c r="G5"/>
  <c r="G10"/>
  <c r="G29"/>
  <c r="G22"/>
  <c r="G8"/>
  <c r="G32"/>
  <c r="G44"/>
  <c r="G21"/>
  <c r="G40"/>
</calcChain>
</file>

<file path=xl/sharedStrings.xml><?xml version="1.0" encoding="utf-8"?>
<sst xmlns="http://schemas.openxmlformats.org/spreadsheetml/2006/main" count="311" uniqueCount="178">
  <si>
    <t>HKL COLLEGE OF EDUCATION, GURUHARSAHAI (FZR)</t>
  </si>
  <si>
    <t>ETT 2019-21 LIST</t>
  </si>
  <si>
    <t xml:space="preserve">SR. NO. </t>
  </si>
  <si>
    <t>DATE OF ADMN</t>
  </si>
  <si>
    <t>STUDENT NAME</t>
  </si>
  <si>
    <t>FATHER NAME</t>
  </si>
  <si>
    <t>MOTHER NAME</t>
  </si>
  <si>
    <t>GENDER</t>
  </si>
  <si>
    <t>10+2 %</t>
  </si>
  <si>
    <t>CATEGORY</t>
  </si>
  <si>
    <t>04.07.2019</t>
  </si>
  <si>
    <t>RAMANDEEP KAUR</t>
  </si>
  <si>
    <t>JASWANT SINGH</t>
  </si>
  <si>
    <t>AMREEK KAUR</t>
  </si>
  <si>
    <t>F</t>
  </si>
  <si>
    <t>SC</t>
  </si>
  <si>
    <t>KARAMJEET KAUR</t>
  </si>
  <si>
    <t>VARIYAM SINGH</t>
  </si>
  <si>
    <t>SUKHJINDER KAUR</t>
  </si>
  <si>
    <t>GEN</t>
  </si>
  <si>
    <t>05.07.2019</t>
  </si>
  <si>
    <t>SAJAN KUMAR</t>
  </si>
  <si>
    <t>KRISHAN LAL</t>
  </si>
  <si>
    <t>SEETA RANI</t>
  </si>
  <si>
    <t>M</t>
  </si>
  <si>
    <t>BC</t>
  </si>
  <si>
    <t>NISHA SACHDEVA</t>
  </si>
  <si>
    <t>NARINDER KUMAR</t>
  </si>
  <si>
    <t>SANTOSH</t>
  </si>
  <si>
    <t>AMISHA</t>
  </si>
  <si>
    <t>SAMEER KUMAR</t>
  </si>
  <si>
    <t>MADHU BALA</t>
  </si>
  <si>
    <t xml:space="preserve">KOMALPREET </t>
  </si>
  <si>
    <t>HANS RAJ</t>
  </si>
  <si>
    <t>NIRMAL RANI</t>
  </si>
  <si>
    <t>06.07.2019</t>
  </si>
  <si>
    <t>NAVNISH KAUR</t>
  </si>
  <si>
    <t>GURNAM SINGH</t>
  </si>
  <si>
    <t>GURPREET KAUR</t>
  </si>
  <si>
    <t>ARSHDEEP</t>
  </si>
  <si>
    <t>JAI GOPAL</t>
  </si>
  <si>
    <t>PARAMJEET KAUR</t>
  </si>
  <si>
    <t>08.07.2019</t>
  </si>
  <si>
    <t>ABHAY SANDHU</t>
  </si>
  <si>
    <t>LAJAR SANDHU</t>
  </si>
  <si>
    <t>VEENA</t>
  </si>
  <si>
    <t>AMANDEEP KAUR</t>
  </si>
  <si>
    <t>ARJUN SINGH</t>
  </si>
  <si>
    <t>NARINDER KAUR</t>
  </si>
  <si>
    <t>POOJA RANI</t>
  </si>
  <si>
    <t>JASVEER SINGH</t>
  </si>
  <si>
    <t>GURMEET KAUR</t>
  </si>
  <si>
    <t>MANISHA RANI</t>
  </si>
  <si>
    <t>ROOP SINGH</t>
  </si>
  <si>
    <t>BALWINDER KAUR</t>
  </si>
  <si>
    <t>09.07.2019</t>
  </si>
  <si>
    <t>INDERJEET KAUR</t>
  </si>
  <si>
    <t>HARJEET SINGH</t>
  </si>
  <si>
    <t>HARPREET KAUR</t>
  </si>
  <si>
    <t>RAVI KUMAR</t>
  </si>
  <si>
    <t>KEWAL PAL</t>
  </si>
  <si>
    <t>SUMITRA BAI</t>
  </si>
  <si>
    <t>10.07.2019</t>
  </si>
  <si>
    <t>MOHINI</t>
  </si>
  <si>
    <t>DHARMINDER KUMAR</t>
  </si>
  <si>
    <t>RAMA KUMARI</t>
  </si>
  <si>
    <t>SUKHDEEP KAUR</t>
  </si>
  <si>
    <t>DALJEET SINGH</t>
  </si>
  <si>
    <t>SUNITA RANI</t>
  </si>
  <si>
    <t>11.07.2019</t>
  </si>
  <si>
    <t>PRIYANKA RANI</t>
  </si>
  <si>
    <t>SHINDER SINGH</t>
  </si>
  <si>
    <t>RAJ RANI</t>
  </si>
  <si>
    <t>SHAVNEET JAYIA</t>
  </si>
  <si>
    <t>SUKHDEV SINGH</t>
  </si>
  <si>
    <t>SHINDER KAUR</t>
  </si>
  <si>
    <t>MAYA RANI</t>
  </si>
  <si>
    <t>JOGINDER SINGH</t>
  </si>
  <si>
    <t>JEETO BAI</t>
  </si>
  <si>
    <t>20.08.2019</t>
  </si>
  <si>
    <t>AARTI GIRDHAR</t>
  </si>
  <si>
    <t>GIRDHARI LAL</t>
  </si>
  <si>
    <t>PUSHPA RANI</t>
  </si>
  <si>
    <t>21.08.2019</t>
  </si>
  <si>
    <t xml:space="preserve">JASMEEN KAUR </t>
  </si>
  <si>
    <t>MANMOHAN SINGH</t>
  </si>
  <si>
    <t>JATINDER KAUR</t>
  </si>
  <si>
    <t>AKWINDER KAUR</t>
  </si>
  <si>
    <t>LAL SINGH</t>
  </si>
  <si>
    <t>GURO BIBI</t>
  </si>
  <si>
    <t>NISHA RANI</t>
  </si>
  <si>
    <t>RAJVEER KAUR</t>
  </si>
  <si>
    <t>DARSHAN SINGH</t>
  </si>
  <si>
    <t>MANPREET KAUR</t>
  </si>
  <si>
    <t>ANCHAL RANI</t>
  </si>
  <si>
    <t>SURINDER KUMAR</t>
  </si>
  <si>
    <t>KUSAM RANI</t>
  </si>
  <si>
    <t>SIMRAN</t>
  </si>
  <si>
    <t>VIJAY KUMAR</t>
  </si>
  <si>
    <t>VEENA RANI</t>
  </si>
  <si>
    <t>BALDEV KAUR</t>
  </si>
  <si>
    <t>RANDHIR SINGH</t>
  </si>
  <si>
    <t>NEERU</t>
  </si>
  <si>
    <t>IQBAL CHAND</t>
  </si>
  <si>
    <t>KRISHNA RANI</t>
  </si>
  <si>
    <t>PARWINDER SINGH</t>
  </si>
  <si>
    <t>PASS</t>
  </si>
  <si>
    <t xml:space="preserve">PRIYA </t>
  </si>
  <si>
    <t>SURINDER  PAL</t>
  </si>
  <si>
    <t>SUMAN BALA</t>
  </si>
  <si>
    <t>SMILE</t>
  </si>
  <si>
    <t>ATMA RAM</t>
  </si>
  <si>
    <t>SHIMLA RANI</t>
  </si>
  <si>
    <t>10.08.2019</t>
  </si>
  <si>
    <t>MOHIT KUMAR</t>
  </si>
  <si>
    <t>AVINASH KUMAR</t>
  </si>
  <si>
    <t>SANTOSH RANI</t>
  </si>
  <si>
    <t>DILKASHT PREET</t>
  </si>
  <si>
    <t>JAGEER CHAND</t>
  </si>
  <si>
    <t>KAILASH RANI</t>
  </si>
  <si>
    <t>SUMEET KUMAR</t>
  </si>
  <si>
    <t>BANVARI LAL</t>
  </si>
  <si>
    <t>JANAK RANI</t>
  </si>
  <si>
    <t>PRIYA KAMBOJ</t>
  </si>
  <si>
    <t>TAKHAT MAL</t>
  </si>
  <si>
    <t>SAROJ RANI</t>
  </si>
  <si>
    <t>31.08.2019</t>
  </si>
  <si>
    <t>BALKAR SINGH</t>
  </si>
  <si>
    <t>DALJIT SINGH</t>
  </si>
  <si>
    <t>PARWINDER KAUR</t>
  </si>
  <si>
    <t xml:space="preserve">SIMRANJEET </t>
  </si>
  <si>
    <t>GURDEEP SINGH</t>
  </si>
  <si>
    <t>HARJEET KAUR</t>
  </si>
  <si>
    <t xml:space="preserve">RIMPLE RANI </t>
  </si>
  <si>
    <t>CHHINDER SINGH</t>
  </si>
  <si>
    <t>SEEMA RANI</t>
  </si>
  <si>
    <t>SUKHVEER KAUR</t>
  </si>
  <si>
    <t>BAKHTAUR SINGH</t>
  </si>
  <si>
    <t>GURMAIL KAUR</t>
  </si>
  <si>
    <t>SARBJEET KAUR</t>
  </si>
  <si>
    <t>KISHOR SINGH</t>
  </si>
  <si>
    <t>KULDEEP KAUR</t>
  </si>
  <si>
    <t>INDERJEET SINGH</t>
  </si>
  <si>
    <t>OM SINGH</t>
  </si>
  <si>
    <t>CHHINDO BAI</t>
  </si>
  <si>
    <t>GURLOVELEEN SINGH</t>
  </si>
  <si>
    <t>ROOPDEEP KAUR</t>
  </si>
  <si>
    <t>GURBAJ SINGH</t>
  </si>
  <si>
    <t>PARMJEET KAUR</t>
  </si>
  <si>
    <t>SANDEEP KAUR</t>
  </si>
  <si>
    <t>JANGEER SINGH</t>
  </si>
  <si>
    <t>MAHINDO BIBI</t>
  </si>
  <si>
    <t>MANJEET KAUR</t>
  </si>
  <si>
    <t>GURBACHAN SINGH</t>
  </si>
  <si>
    <t>NIHALO BAI</t>
  </si>
  <si>
    <t>PARVEEN KAUR</t>
  </si>
  <si>
    <t>KULWANT SINGH</t>
  </si>
  <si>
    <t>KALA SINGH</t>
  </si>
  <si>
    <t>CHINDO BAI</t>
  </si>
  <si>
    <t>GURPREET SINGH</t>
  </si>
  <si>
    <t>HARBHAJAN LAL</t>
  </si>
  <si>
    <t>KAUSHLYA RANI</t>
  </si>
  <si>
    <t>OBC</t>
  </si>
  <si>
    <t>NISHU BALA</t>
  </si>
  <si>
    <t>JARNAIL SINGH</t>
  </si>
  <si>
    <t xml:space="preserve">NAVDEEP KAUR </t>
  </si>
  <si>
    <t>SHINGARA CHAND</t>
  </si>
  <si>
    <t>JAMUNA RANI</t>
  </si>
  <si>
    <t>17.08.2019</t>
  </si>
  <si>
    <t>19.08.2019</t>
  </si>
  <si>
    <t>10.04.2019</t>
  </si>
  <si>
    <t>20.05.2019</t>
  </si>
  <si>
    <t>17.07.2019</t>
  </si>
  <si>
    <t>24.07.2019</t>
  </si>
  <si>
    <t>29.07.2019</t>
  </si>
  <si>
    <t>30.07.2019</t>
  </si>
  <si>
    <t>05.08.2019</t>
  </si>
  <si>
    <t>06.08.2019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</si>
</sst>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30" workbookViewId="0">
      <selection activeCell="A55" sqref="A55"/>
    </sheetView>
  </sheetViews>
  <sheetFormatPr defaultRowHeight="15"/>
  <cols>
    <col min="2" max="2" width="12.85546875" customWidth="1"/>
    <col min="3" max="3" width="18.140625" customWidth="1"/>
    <col min="4" max="4" width="16.85546875" customWidth="1"/>
    <col min="5" max="5" width="19.28515625" customWidth="1"/>
    <col min="6" max="6" width="9.140625" style="12"/>
    <col min="7" max="7" width="10.7109375" customWidth="1"/>
    <col min="8" max="8" width="10" customWidth="1"/>
  </cols>
  <sheetData>
    <row r="1" spans="1:8">
      <c r="A1" s="16" t="s">
        <v>0</v>
      </c>
      <c r="B1" s="17"/>
      <c r="C1" s="17"/>
      <c r="D1" s="17"/>
      <c r="E1" s="18"/>
      <c r="G1" s="1"/>
      <c r="H1" s="1"/>
    </row>
    <row r="2" spans="1:8">
      <c r="A2" s="16" t="s">
        <v>1</v>
      </c>
      <c r="B2" s="17"/>
      <c r="C2" s="17"/>
      <c r="D2" s="17"/>
      <c r="E2" s="18"/>
      <c r="G2" s="1"/>
      <c r="H2" s="1"/>
    </row>
    <row r="3" spans="1:8" ht="30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13" t="s">
        <v>7</v>
      </c>
      <c r="G3" s="2" t="s">
        <v>8</v>
      </c>
      <c r="H3" s="2" t="s">
        <v>9</v>
      </c>
    </row>
    <row r="4" spans="1:8">
      <c r="A4" s="4">
        <v>1</v>
      </c>
      <c r="B4" s="1" t="s">
        <v>79</v>
      </c>
      <c r="C4" s="1" t="s">
        <v>80</v>
      </c>
      <c r="D4" s="1" t="s">
        <v>81</v>
      </c>
      <c r="E4" s="1" t="s">
        <v>82</v>
      </c>
      <c r="F4" s="10" t="s">
        <v>14</v>
      </c>
      <c r="G4" s="5">
        <f>32300/450</f>
        <v>71.777777777777771</v>
      </c>
      <c r="H4" s="1" t="s">
        <v>19</v>
      </c>
    </row>
    <row r="5" spans="1:8">
      <c r="A5" s="4">
        <v>2</v>
      </c>
      <c r="B5" s="4" t="s">
        <v>42</v>
      </c>
      <c r="C5" s="4" t="s">
        <v>43</v>
      </c>
      <c r="D5" s="4" t="s">
        <v>44</v>
      </c>
      <c r="E5" s="4" t="s">
        <v>45</v>
      </c>
      <c r="F5" s="11" t="s">
        <v>24</v>
      </c>
      <c r="G5" s="5">
        <f>375/450*100</f>
        <v>83.333333333333343</v>
      </c>
      <c r="H5" s="4" t="s">
        <v>15</v>
      </c>
    </row>
    <row r="6" spans="1:8">
      <c r="A6" s="4">
        <v>3</v>
      </c>
      <c r="B6" s="1" t="s">
        <v>170</v>
      </c>
      <c r="C6" s="3" t="s">
        <v>87</v>
      </c>
      <c r="D6" s="4" t="s">
        <v>88</v>
      </c>
      <c r="E6" s="4" t="s">
        <v>89</v>
      </c>
      <c r="F6" s="11" t="s">
        <v>14</v>
      </c>
      <c r="G6" s="5">
        <f>30600/450</f>
        <v>68</v>
      </c>
      <c r="H6" s="4" t="s">
        <v>15</v>
      </c>
    </row>
    <row r="7" spans="1:8">
      <c r="A7" s="4">
        <v>4</v>
      </c>
      <c r="B7" s="4" t="s">
        <v>42</v>
      </c>
      <c r="C7" s="4" t="s">
        <v>46</v>
      </c>
      <c r="D7" s="4" t="s">
        <v>47</v>
      </c>
      <c r="E7" s="4" t="s">
        <v>48</v>
      </c>
      <c r="F7" s="11" t="s">
        <v>14</v>
      </c>
      <c r="G7" s="5">
        <f>382/450*100</f>
        <v>84.888888888888886</v>
      </c>
      <c r="H7" s="4" t="s">
        <v>25</v>
      </c>
    </row>
    <row r="8" spans="1:8">
      <c r="A8" s="4">
        <v>5</v>
      </c>
      <c r="B8" s="1" t="s">
        <v>20</v>
      </c>
      <c r="C8" s="4" t="s">
        <v>29</v>
      </c>
      <c r="D8" s="4" t="s">
        <v>30</v>
      </c>
      <c r="E8" s="4" t="s">
        <v>31</v>
      </c>
      <c r="F8" s="11" t="s">
        <v>14</v>
      </c>
      <c r="G8" s="5">
        <f>377/450*100</f>
        <v>83.777777777777771</v>
      </c>
      <c r="H8" s="4" t="s">
        <v>19</v>
      </c>
    </row>
    <row r="9" spans="1:8" ht="30">
      <c r="A9" s="4">
        <v>6</v>
      </c>
      <c r="B9" s="1" t="s">
        <v>10</v>
      </c>
      <c r="C9" s="4" t="s">
        <v>94</v>
      </c>
      <c r="D9" s="4" t="s">
        <v>95</v>
      </c>
      <c r="E9" s="4" t="s">
        <v>96</v>
      </c>
      <c r="F9" s="11" t="s">
        <v>14</v>
      </c>
      <c r="G9" s="5">
        <f>35500/450</f>
        <v>78.888888888888886</v>
      </c>
      <c r="H9" s="4" t="s">
        <v>19</v>
      </c>
    </row>
    <row r="10" spans="1:8">
      <c r="A10" s="4">
        <v>7</v>
      </c>
      <c r="B10" s="4" t="s">
        <v>35</v>
      </c>
      <c r="C10" s="4" t="s">
        <v>39</v>
      </c>
      <c r="D10" s="4" t="s">
        <v>40</v>
      </c>
      <c r="E10" s="4" t="s">
        <v>41</v>
      </c>
      <c r="F10" s="11" t="s">
        <v>14</v>
      </c>
      <c r="G10" s="5">
        <f>376/450*100</f>
        <v>83.555555555555557</v>
      </c>
      <c r="H10" s="4" t="s">
        <v>25</v>
      </c>
    </row>
    <row r="11" spans="1:8">
      <c r="A11" s="4">
        <v>8</v>
      </c>
      <c r="B11" s="1" t="s">
        <v>173</v>
      </c>
      <c r="C11" s="4" t="s">
        <v>100</v>
      </c>
      <c r="D11" s="4" t="s">
        <v>101</v>
      </c>
      <c r="E11" s="4" t="s">
        <v>51</v>
      </c>
      <c r="F11" s="11" t="s">
        <v>14</v>
      </c>
      <c r="G11" s="5">
        <f>35400/450</f>
        <v>78.666666666666671</v>
      </c>
      <c r="H11" s="4" t="s">
        <v>15</v>
      </c>
    </row>
    <row r="12" spans="1:8">
      <c r="A12" s="4">
        <v>9</v>
      </c>
      <c r="B12" s="1" t="s">
        <v>126</v>
      </c>
      <c r="C12" s="6" t="s">
        <v>127</v>
      </c>
      <c r="D12" s="6" t="s">
        <v>128</v>
      </c>
      <c r="E12" s="6" t="s">
        <v>129</v>
      </c>
      <c r="F12" s="14" t="s">
        <v>24</v>
      </c>
      <c r="G12" s="8">
        <f>28900/450</f>
        <v>64.222222222222229</v>
      </c>
      <c r="H12" s="6" t="s">
        <v>25</v>
      </c>
    </row>
    <row r="13" spans="1:8">
      <c r="A13" s="4">
        <v>10</v>
      </c>
      <c r="B13" s="6" t="s">
        <v>113</v>
      </c>
      <c r="C13" s="6" t="s">
        <v>117</v>
      </c>
      <c r="D13" s="6" t="s">
        <v>118</v>
      </c>
      <c r="E13" s="6" t="s">
        <v>119</v>
      </c>
      <c r="F13" s="14" t="s">
        <v>24</v>
      </c>
      <c r="G13" s="5">
        <f>33900/450</f>
        <v>75.333333333333329</v>
      </c>
      <c r="H13" s="6" t="s">
        <v>25</v>
      </c>
    </row>
    <row r="14" spans="1:8" ht="30">
      <c r="A14" s="4">
        <v>11</v>
      </c>
      <c r="B14" s="1" t="s">
        <v>126</v>
      </c>
      <c r="C14" s="3" t="s">
        <v>145</v>
      </c>
      <c r="D14" s="1" t="s">
        <v>77</v>
      </c>
      <c r="E14" s="1" t="s">
        <v>38</v>
      </c>
      <c r="F14" s="10" t="s">
        <v>24</v>
      </c>
      <c r="G14" s="8">
        <f>28000/450</f>
        <v>62.222222222222221</v>
      </c>
      <c r="H14" s="1" t="s">
        <v>19</v>
      </c>
    </row>
    <row r="15" spans="1:8">
      <c r="A15" s="4">
        <v>12</v>
      </c>
      <c r="B15" s="1" t="s">
        <v>126</v>
      </c>
      <c r="C15" s="1" t="s">
        <v>159</v>
      </c>
      <c r="D15" s="1" t="s">
        <v>160</v>
      </c>
      <c r="E15" s="1" t="s">
        <v>161</v>
      </c>
      <c r="F15" s="10" t="s">
        <v>24</v>
      </c>
      <c r="G15" s="8">
        <f>32300/450</f>
        <v>71.777777777777771</v>
      </c>
      <c r="H15" s="1" t="s">
        <v>162</v>
      </c>
    </row>
    <row r="16" spans="1:8" ht="30">
      <c r="A16" s="4">
        <v>13</v>
      </c>
      <c r="B16" s="1" t="s">
        <v>175</v>
      </c>
      <c r="C16" s="4" t="s">
        <v>58</v>
      </c>
      <c r="D16" s="4" t="s">
        <v>105</v>
      </c>
      <c r="E16" s="4" t="s">
        <v>93</v>
      </c>
      <c r="F16" s="11" t="s">
        <v>14</v>
      </c>
      <c r="G16" s="5" t="s">
        <v>106</v>
      </c>
      <c r="H16" s="4" t="s">
        <v>19</v>
      </c>
    </row>
    <row r="17" spans="1:8">
      <c r="A17" s="4">
        <v>14</v>
      </c>
      <c r="B17" s="4" t="s">
        <v>55</v>
      </c>
      <c r="C17" s="4" t="s">
        <v>56</v>
      </c>
      <c r="D17" s="4" t="s">
        <v>57</v>
      </c>
      <c r="E17" s="4" t="s">
        <v>58</v>
      </c>
      <c r="F17" s="11" t="s">
        <v>14</v>
      </c>
      <c r="G17" s="5">
        <f>311/450*100</f>
        <v>69.111111111111114</v>
      </c>
      <c r="H17" s="4" t="s">
        <v>25</v>
      </c>
    </row>
    <row r="18" spans="1:8">
      <c r="A18" s="4">
        <v>15</v>
      </c>
      <c r="B18" s="1" t="s">
        <v>126</v>
      </c>
      <c r="C18" s="1" t="s">
        <v>142</v>
      </c>
      <c r="D18" s="1" t="s">
        <v>143</v>
      </c>
      <c r="E18" s="1" t="s">
        <v>144</v>
      </c>
      <c r="F18" s="10" t="s">
        <v>24</v>
      </c>
      <c r="G18" s="8">
        <f>29300/450</f>
        <v>65.111111111111114</v>
      </c>
      <c r="H18" s="1" t="s">
        <v>15</v>
      </c>
    </row>
    <row r="19" spans="1:8" ht="30">
      <c r="A19" s="4">
        <v>16</v>
      </c>
      <c r="B19" s="1" t="s">
        <v>83</v>
      </c>
      <c r="C19" s="1" t="s">
        <v>84</v>
      </c>
      <c r="D19" s="1" t="s">
        <v>85</v>
      </c>
      <c r="E19" s="1" t="s">
        <v>86</v>
      </c>
      <c r="F19" s="10" t="s">
        <v>14</v>
      </c>
      <c r="G19" s="5">
        <f>22600/450</f>
        <v>50.222222222222221</v>
      </c>
      <c r="H19" s="1" t="s">
        <v>19</v>
      </c>
    </row>
    <row r="20" spans="1:8">
      <c r="A20" s="4">
        <v>17</v>
      </c>
      <c r="B20" s="1" t="s">
        <v>126</v>
      </c>
      <c r="C20" s="1" t="s">
        <v>119</v>
      </c>
      <c r="D20" s="1" t="s">
        <v>157</v>
      </c>
      <c r="E20" s="1" t="s">
        <v>158</v>
      </c>
      <c r="F20" s="10" t="s">
        <v>14</v>
      </c>
      <c r="G20" s="8">
        <f>23600/450</f>
        <v>52.444444444444443</v>
      </c>
      <c r="H20" s="1" t="s">
        <v>15</v>
      </c>
    </row>
    <row r="21" spans="1:8">
      <c r="A21" s="4">
        <v>18</v>
      </c>
      <c r="B21" s="4" t="s">
        <v>10</v>
      </c>
      <c r="C21" s="4" t="s">
        <v>16</v>
      </c>
      <c r="D21" s="4" t="s">
        <v>17</v>
      </c>
      <c r="E21" s="1" t="s">
        <v>18</v>
      </c>
      <c r="F21" s="11" t="s">
        <v>14</v>
      </c>
      <c r="G21" s="5">
        <f>383/450*100</f>
        <v>85.111111111111114</v>
      </c>
      <c r="H21" s="4" t="s">
        <v>19</v>
      </c>
    </row>
    <row r="22" spans="1:8">
      <c r="A22" s="4">
        <v>19</v>
      </c>
      <c r="B22" s="4" t="s">
        <v>20</v>
      </c>
      <c r="C22" s="4" t="s">
        <v>32</v>
      </c>
      <c r="D22" s="4" t="s">
        <v>33</v>
      </c>
      <c r="E22" s="4" t="s">
        <v>34</v>
      </c>
      <c r="F22" s="11" t="s">
        <v>14</v>
      </c>
      <c r="G22" s="5">
        <f>375/450*100</f>
        <v>83.333333333333343</v>
      </c>
      <c r="H22" s="4" t="s">
        <v>25</v>
      </c>
    </row>
    <row r="23" spans="1:8">
      <c r="A23" s="4">
        <v>20</v>
      </c>
      <c r="B23" s="4" t="s">
        <v>42</v>
      </c>
      <c r="C23" s="4" t="s">
        <v>52</v>
      </c>
      <c r="D23" s="4" t="s">
        <v>53</v>
      </c>
      <c r="E23" s="4" t="s">
        <v>54</v>
      </c>
      <c r="F23" s="11" t="s">
        <v>14</v>
      </c>
      <c r="G23" s="5">
        <f>384/450*100</f>
        <v>85.333333333333343</v>
      </c>
      <c r="H23" s="4" t="s">
        <v>15</v>
      </c>
    </row>
    <row r="24" spans="1:8" ht="30">
      <c r="A24" s="4">
        <v>21</v>
      </c>
      <c r="B24" s="1" t="s">
        <v>126</v>
      </c>
      <c r="C24" s="1" t="s">
        <v>152</v>
      </c>
      <c r="D24" s="1" t="s">
        <v>153</v>
      </c>
      <c r="E24" s="1" t="s">
        <v>154</v>
      </c>
      <c r="F24" s="10" t="s">
        <v>14</v>
      </c>
      <c r="G24" s="8">
        <f>32600/450</f>
        <v>72.444444444444443</v>
      </c>
      <c r="H24" s="1" t="s">
        <v>15</v>
      </c>
    </row>
    <row r="25" spans="1:8">
      <c r="A25" s="4">
        <v>22</v>
      </c>
      <c r="B25" s="1" t="s">
        <v>169</v>
      </c>
      <c r="C25" s="1" t="s">
        <v>76</v>
      </c>
      <c r="D25" s="1" t="s">
        <v>77</v>
      </c>
      <c r="E25" s="1" t="s">
        <v>78</v>
      </c>
      <c r="F25" s="10" t="s">
        <v>14</v>
      </c>
      <c r="G25" s="5">
        <f>32300/450</f>
        <v>71.777777777777771</v>
      </c>
      <c r="H25" s="1" t="s">
        <v>15</v>
      </c>
    </row>
    <row r="26" spans="1:8" ht="30">
      <c r="A26" s="4">
        <v>23</v>
      </c>
      <c r="B26" s="4" t="s">
        <v>62</v>
      </c>
      <c r="C26" s="4" t="s">
        <v>63</v>
      </c>
      <c r="D26" s="4" t="s">
        <v>64</v>
      </c>
      <c r="E26" s="4" t="s">
        <v>65</v>
      </c>
      <c r="F26" s="11" t="s">
        <v>14</v>
      </c>
      <c r="G26" s="5">
        <f>415/450*100</f>
        <v>92.222222222222229</v>
      </c>
      <c r="H26" s="4" t="s">
        <v>19</v>
      </c>
    </row>
    <row r="27" spans="1:8">
      <c r="A27" s="4">
        <v>24</v>
      </c>
      <c r="B27" s="6" t="s">
        <v>113</v>
      </c>
      <c r="C27" s="7" t="s">
        <v>114</v>
      </c>
      <c r="D27" s="6" t="s">
        <v>115</v>
      </c>
      <c r="E27" s="6" t="s">
        <v>116</v>
      </c>
      <c r="F27" s="14" t="s">
        <v>24</v>
      </c>
      <c r="G27" s="5">
        <f>35800/450</f>
        <v>79.555555555555557</v>
      </c>
      <c r="H27" s="6" t="s">
        <v>25</v>
      </c>
    </row>
    <row r="28" spans="1:8" ht="30">
      <c r="A28" s="4">
        <v>25</v>
      </c>
      <c r="B28" s="1" t="s">
        <v>126</v>
      </c>
      <c r="C28" s="1" t="s">
        <v>165</v>
      </c>
      <c r="D28" s="1" t="s">
        <v>166</v>
      </c>
      <c r="E28" s="1" t="s">
        <v>167</v>
      </c>
      <c r="F28" s="10" t="s">
        <v>14</v>
      </c>
      <c r="G28" s="8">
        <f>32500/450</f>
        <v>72.222222222222229</v>
      </c>
      <c r="H28" s="1" t="s">
        <v>25</v>
      </c>
    </row>
    <row r="29" spans="1:8">
      <c r="A29" s="4">
        <v>26</v>
      </c>
      <c r="B29" s="4" t="s">
        <v>35</v>
      </c>
      <c r="C29" s="4" t="s">
        <v>36</v>
      </c>
      <c r="D29" s="4" t="s">
        <v>37</v>
      </c>
      <c r="E29" s="4" t="s">
        <v>38</v>
      </c>
      <c r="F29" s="11" t="s">
        <v>14</v>
      </c>
      <c r="G29" s="5">
        <f>372/450*100</f>
        <v>82.666666666666671</v>
      </c>
      <c r="H29" s="4" t="s">
        <v>15</v>
      </c>
    </row>
    <row r="30" spans="1:8">
      <c r="A30" s="4">
        <v>27</v>
      </c>
      <c r="B30" s="1" t="s">
        <v>174</v>
      </c>
      <c r="C30" s="4" t="s">
        <v>102</v>
      </c>
      <c r="D30" s="4" t="s">
        <v>103</v>
      </c>
      <c r="E30" s="4" t="s">
        <v>104</v>
      </c>
      <c r="F30" s="11" t="s">
        <v>14</v>
      </c>
      <c r="G30" s="5">
        <f>32100/450</f>
        <v>71.333333333333329</v>
      </c>
      <c r="H30" s="4" t="s">
        <v>25</v>
      </c>
    </row>
    <row r="31" spans="1:8">
      <c r="A31" s="4">
        <v>28</v>
      </c>
      <c r="B31" s="1" t="s">
        <v>170</v>
      </c>
      <c r="C31" s="3" t="s">
        <v>90</v>
      </c>
      <c r="D31" s="4" t="s">
        <v>88</v>
      </c>
      <c r="E31" s="4" t="s">
        <v>89</v>
      </c>
      <c r="F31" s="11" t="s">
        <v>14</v>
      </c>
      <c r="G31" s="5">
        <f>29100/450</f>
        <v>64.666666666666671</v>
      </c>
      <c r="H31" s="4" t="s">
        <v>15</v>
      </c>
    </row>
    <row r="32" spans="1:8" ht="30">
      <c r="A32" s="4">
        <v>29</v>
      </c>
      <c r="B32" s="4" t="s">
        <v>20</v>
      </c>
      <c r="C32" s="4" t="s">
        <v>26</v>
      </c>
      <c r="D32" s="4" t="s">
        <v>27</v>
      </c>
      <c r="E32" s="4" t="s">
        <v>28</v>
      </c>
      <c r="F32" s="11" t="s">
        <v>14</v>
      </c>
      <c r="G32" s="5">
        <f>369/450*100</f>
        <v>82</v>
      </c>
      <c r="H32" s="4" t="s">
        <v>25</v>
      </c>
    </row>
    <row r="33" spans="1:8">
      <c r="A33" s="4">
        <v>30</v>
      </c>
      <c r="B33" s="1" t="s">
        <v>126</v>
      </c>
      <c r="C33" s="1" t="s">
        <v>163</v>
      </c>
      <c r="D33" s="1" t="s">
        <v>164</v>
      </c>
      <c r="E33" s="1" t="s">
        <v>152</v>
      </c>
      <c r="F33" s="10" t="s">
        <v>14</v>
      </c>
      <c r="G33" s="8">
        <f>30300/450</f>
        <v>67.333333333333329</v>
      </c>
      <c r="H33" s="1" t="s">
        <v>15</v>
      </c>
    </row>
    <row r="34" spans="1:8">
      <c r="A34" s="4">
        <v>31</v>
      </c>
      <c r="B34" s="1" t="s">
        <v>126</v>
      </c>
      <c r="C34" s="1" t="s">
        <v>155</v>
      </c>
      <c r="D34" s="1" t="s">
        <v>156</v>
      </c>
      <c r="E34" s="1" t="s">
        <v>112</v>
      </c>
      <c r="F34" s="10" t="s">
        <v>14</v>
      </c>
      <c r="G34" s="8">
        <f>32200/450</f>
        <v>71.555555555555557</v>
      </c>
      <c r="H34" s="1" t="s">
        <v>15</v>
      </c>
    </row>
    <row r="35" spans="1:8">
      <c r="A35" s="4">
        <v>32</v>
      </c>
      <c r="B35" s="4" t="s">
        <v>42</v>
      </c>
      <c r="C35" s="4" t="s">
        <v>49</v>
      </c>
      <c r="D35" s="4" t="s">
        <v>50</v>
      </c>
      <c r="E35" s="4" t="s">
        <v>51</v>
      </c>
      <c r="F35" s="11" t="s">
        <v>14</v>
      </c>
      <c r="G35" s="5">
        <f>376/450*100</f>
        <v>83.555555555555557</v>
      </c>
      <c r="H35" s="4" t="s">
        <v>15</v>
      </c>
    </row>
    <row r="36" spans="1:8">
      <c r="A36" s="4">
        <v>33</v>
      </c>
      <c r="B36" s="1" t="s">
        <v>176</v>
      </c>
      <c r="C36" s="3" t="s">
        <v>107</v>
      </c>
      <c r="D36" s="4" t="s">
        <v>108</v>
      </c>
      <c r="E36" s="4" t="s">
        <v>109</v>
      </c>
      <c r="F36" s="11" t="s">
        <v>14</v>
      </c>
      <c r="G36" s="5">
        <f>52100/650</f>
        <v>80.15384615384616</v>
      </c>
      <c r="H36" s="4" t="s">
        <v>19</v>
      </c>
    </row>
    <row r="37" spans="1:8">
      <c r="A37" s="4">
        <v>34</v>
      </c>
      <c r="B37" s="4" t="s">
        <v>79</v>
      </c>
      <c r="C37" s="6" t="s">
        <v>123</v>
      </c>
      <c r="D37" s="6" t="s">
        <v>124</v>
      </c>
      <c r="E37" s="6" t="s">
        <v>125</v>
      </c>
      <c r="F37" s="14" t="s">
        <v>14</v>
      </c>
      <c r="G37" s="5">
        <f>33100/450</f>
        <v>73.555555555555557</v>
      </c>
      <c r="H37" s="6" t="s">
        <v>25</v>
      </c>
    </row>
    <row r="38" spans="1:8">
      <c r="A38" s="4">
        <v>35</v>
      </c>
      <c r="B38" s="4" t="s">
        <v>69</v>
      </c>
      <c r="C38" s="4" t="s">
        <v>70</v>
      </c>
      <c r="D38" s="4" t="s">
        <v>71</v>
      </c>
      <c r="E38" s="4" t="s">
        <v>72</v>
      </c>
      <c r="F38" s="11" t="s">
        <v>14</v>
      </c>
      <c r="G38" s="5">
        <f>327/450*100</f>
        <v>72.666666666666671</v>
      </c>
      <c r="H38" s="4" t="s">
        <v>15</v>
      </c>
    </row>
    <row r="39" spans="1:8">
      <c r="A39" s="4">
        <v>36</v>
      </c>
      <c r="B39" s="1" t="s">
        <v>171</v>
      </c>
      <c r="C39" s="3" t="s">
        <v>91</v>
      </c>
      <c r="D39" s="4" t="s">
        <v>92</v>
      </c>
      <c r="E39" s="4" t="s">
        <v>93</v>
      </c>
      <c r="F39" s="11" t="s">
        <v>14</v>
      </c>
      <c r="G39" s="5">
        <f>35200/450</f>
        <v>78.222222222222229</v>
      </c>
      <c r="H39" s="4" t="s">
        <v>25</v>
      </c>
    </row>
    <row r="40" spans="1:8">
      <c r="A40" s="4">
        <v>37</v>
      </c>
      <c r="B40" s="4" t="s">
        <v>10</v>
      </c>
      <c r="C40" s="1" t="s">
        <v>11</v>
      </c>
      <c r="D40" s="4" t="s">
        <v>12</v>
      </c>
      <c r="E40" s="4" t="s">
        <v>13</v>
      </c>
      <c r="F40" s="11" t="s">
        <v>14</v>
      </c>
      <c r="G40" s="5">
        <f>457/650*100</f>
        <v>70.307692307692307</v>
      </c>
      <c r="H40" s="4" t="s">
        <v>15</v>
      </c>
    </row>
    <row r="41" spans="1:8">
      <c r="A41" s="4">
        <v>38</v>
      </c>
      <c r="B41" s="4" t="s">
        <v>55</v>
      </c>
      <c r="C41" s="4" t="s">
        <v>59</v>
      </c>
      <c r="D41" s="4" t="s">
        <v>60</v>
      </c>
      <c r="E41" s="4" t="s">
        <v>61</v>
      </c>
      <c r="F41" s="11" t="s">
        <v>24</v>
      </c>
      <c r="G41" s="5">
        <f>312/450*100</f>
        <v>69.333333333333343</v>
      </c>
      <c r="H41" s="4" t="s">
        <v>25</v>
      </c>
    </row>
    <row r="42" spans="1:8">
      <c r="A42" s="4">
        <v>39</v>
      </c>
      <c r="B42" s="1" t="s">
        <v>126</v>
      </c>
      <c r="C42" s="1" t="s">
        <v>133</v>
      </c>
      <c r="D42" s="1" t="s">
        <v>134</v>
      </c>
      <c r="E42" s="1" t="s">
        <v>135</v>
      </c>
      <c r="F42" s="10" t="s">
        <v>14</v>
      </c>
      <c r="G42" s="8">
        <f>27700/450</f>
        <v>61.555555555555557</v>
      </c>
      <c r="H42" s="1" t="s">
        <v>15</v>
      </c>
    </row>
    <row r="43" spans="1:8">
      <c r="A43" s="4">
        <v>40</v>
      </c>
      <c r="B43" s="1" t="s">
        <v>126</v>
      </c>
      <c r="C43" s="1" t="s">
        <v>146</v>
      </c>
      <c r="D43" s="1" t="s">
        <v>147</v>
      </c>
      <c r="E43" s="1" t="s">
        <v>148</v>
      </c>
      <c r="F43" s="10" t="s">
        <v>14</v>
      </c>
      <c r="G43" s="8">
        <f>38700/450</f>
        <v>86</v>
      </c>
      <c r="H43" s="1" t="s">
        <v>19</v>
      </c>
    </row>
    <row r="44" spans="1:8">
      <c r="A44" s="4">
        <v>41</v>
      </c>
      <c r="B44" s="4" t="s">
        <v>20</v>
      </c>
      <c r="C44" s="4" t="s">
        <v>21</v>
      </c>
      <c r="D44" s="4" t="s">
        <v>22</v>
      </c>
      <c r="E44" s="4" t="s">
        <v>23</v>
      </c>
      <c r="F44" s="10" t="s">
        <v>24</v>
      </c>
      <c r="G44" s="5">
        <f>371/450*100</f>
        <v>82.444444444444443</v>
      </c>
      <c r="H44" s="4" t="s">
        <v>25</v>
      </c>
    </row>
    <row r="45" spans="1:8">
      <c r="A45" s="4">
        <v>42</v>
      </c>
      <c r="B45" s="1" t="s">
        <v>126</v>
      </c>
      <c r="C45" s="1" t="s">
        <v>149</v>
      </c>
      <c r="D45" s="1" t="s">
        <v>150</v>
      </c>
      <c r="E45" s="1" t="s">
        <v>151</v>
      </c>
      <c r="F45" s="10" t="s">
        <v>14</v>
      </c>
      <c r="G45" s="8">
        <f>37600/450</f>
        <v>83.555555555555557</v>
      </c>
      <c r="H45" s="1" t="s">
        <v>15</v>
      </c>
    </row>
    <row r="46" spans="1:8">
      <c r="A46" s="4">
        <v>43</v>
      </c>
      <c r="B46" s="1" t="s">
        <v>126</v>
      </c>
      <c r="C46" s="3" t="s">
        <v>139</v>
      </c>
      <c r="D46" s="1" t="s">
        <v>140</v>
      </c>
      <c r="E46" s="1" t="s">
        <v>141</v>
      </c>
      <c r="F46" s="10" t="s">
        <v>14</v>
      </c>
      <c r="G46" s="8">
        <f>28700/450</f>
        <v>63.777777777777779</v>
      </c>
      <c r="H46" s="1" t="s">
        <v>15</v>
      </c>
    </row>
    <row r="47" spans="1:8">
      <c r="A47" s="4">
        <v>44</v>
      </c>
      <c r="B47" s="1" t="s">
        <v>168</v>
      </c>
      <c r="C47" s="1" t="s">
        <v>73</v>
      </c>
      <c r="D47" s="4" t="s">
        <v>74</v>
      </c>
      <c r="E47" s="4" t="s">
        <v>75</v>
      </c>
      <c r="F47" s="11" t="s">
        <v>14</v>
      </c>
      <c r="G47" s="5">
        <f>36000/450</f>
        <v>80</v>
      </c>
      <c r="H47" s="4" t="s">
        <v>25</v>
      </c>
    </row>
    <row r="48" spans="1:8">
      <c r="A48" s="4">
        <v>45</v>
      </c>
      <c r="B48" s="1" t="s">
        <v>172</v>
      </c>
      <c r="C48" s="4" t="s">
        <v>97</v>
      </c>
      <c r="D48" s="4" t="s">
        <v>98</v>
      </c>
      <c r="E48" s="4" t="s">
        <v>99</v>
      </c>
      <c r="F48" s="11" t="s">
        <v>14</v>
      </c>
      <c r="G48" s="5">
        <f>34900/450</f>
        <v>77.555555555555557</v>
      </c>
      <c r="H48" s="4" t="s">
        <v>25</v>
      </c>
    </row>
    <row r="49" spans="1:8">
      <c r="A49" s="4">
        <v>46</v>
      </c>
      <c r="B49" s="1" t="s">
        <v>126</v>
      </c>
      <c r="C49" s="1" t="s">
        <v>130</v>
      </c>
      <c r="D49" s="1" t="s">
        <v>131</v>
      </c>
      <c r="E49" s="1" t="s">
        <v>132</v>
      </c>
      <c r="F49" s="10" t="s">
        <v>14</v>
      </c>
      <c r="G49" s="8">
        <f>31800/450</f>
        <v>70.666666666666671</v>
      </c>
      <c r="H49" s="1" t="s">
        <v>15</v>
      </c>
    </row>
    <row r="50" spans="1:8">
      <c r="A50" s="4">
        <v>47</v>
      </c>
      <c r="B50" s="1" t="s">
        <v>177</v>
      </c>
      <c r="C50" s="4" t="s">
        <v>110</v>
      </c>
      <c r="D50" s="4" t="s">
        <v>111</v>
      </c>
      <c r="E50" s="4" t="s">
        <v>112</v>
      </c>
      <c r="F50" s="11" t="s">
        <v>24</v>
      </c>
      <c r="G50" s="5">
        <v>69</v>
      </c>
      <c r="H50" s="4" t="s">
        <v>25</v>
      </c>
    </row>
    <row r="51" spans="1:8">
      <c r="A51" s="4">
        <v>48</v>
      </c>
      <c r="B51" s="4" t="s">
        <v>62</v>
      </c>
      <c r="C51" s="4" t="s">
        <v>66</v>
      </c>
      <c r="D51" s="4" t="s">
        <v>67</v>
      </c>
      <c r="E51" s="4" t="s">
        <v>68</v>
      </c>
      <c r="F51" s="11" t="s">
        <v>14</v>
      </c>
      <c r="G51" s="5">
        <f>373/450*100</f>
        <v>82.888888888888886</v>
      </c>
      <c r="H51" s="4" t="s">
        <v>25</v>
      </c>
    </row>
    <row r="52" spans="1:8">
      <c r="A52" s="4">
        <v>49</v>
      </c>
      <c r="B52" s="1" t="s">
        <v>126</v>
      </c>
      <c r="C52" s="1" t="s">
        <v>136</v>
      </c>
      <c r="D52" s="4" t="s">
        <v>137</v>
      </c>
      <c r="E52" s="1" t="s">
        <v>138</v>
      </c>
      <c r="F52" s="10" t="s">
        <v>14</v>
      </c>
      <c r="G52" s="15">
        <f>27400/450</f>
        <v>60.888888888888886</v>
      </c>
      <c r="H52" s="9" t="s">
        <v>15</v>
      </c>
    </row>
    <row r="53" spans="1:8">
      <c r="A53" s="4">
        <v>50</v>
      </c>
      <c r="B53" s="4" t="s">
        <v>79</v>
      </c>
      <c r="C53" s="6" t="s">
        <v>120</v>
      </c>
      <c r="D53" s="6" t="s">
        <v>121</v>
      </c>
      <c r="E53" s="6" t="s">
        <v>122</v>
      </c>
      <c r="F53" s="14" t="s">
        <v>24</v>
      </c>
      <c r="G53" s="5">
        <f>31600/450</f>
        <v>70.222222222222229</v>
      </c>
      <c r="H53" s="6" t="s">
        <v>25</v>
      </c>
    </row>
  </sheetData>
  <sortState ref="A4:H53">
    <sortCondition ref="C4:C53"/>
  </sortState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adminster</dc:creator>
  <cp:lastModifiedBy>kamboj</cp:lastModifiedBy>
  <dcterms:created xsi:type="dcterms:W3CDTF">2021-05-31T09:53:34Z</dcterms:created>
  <dcterms:modified xsi:type="dcterms:W3CDTF">2021-06-02T06:37:58Z</dcterms:modified>
</cp:coreProperties>
</file>